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25200" windowHeight="14112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52511"/>
</workbook>
</file>

<file path=xl/calcChain.xml><?xml version="1.0" encoding="utf-8"?>
<calcChain xmlns="http://schemas.openxmlformats.org/spreadsheetml/2006/main">
  <c r="H70" i="24" l="1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75" i="24"/>
  <c r="L25" i="24"/>
  <c r="I39" i="24"/>
  <c r="K39" i="24" s="1"/>
  <c r="H39" i="24"/>
  <c r="J39" i="24" s="1"/>
  <c r="J70" i="24" l="1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J32" i="24" s="1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J57" i="24" s="1"/>
  <c r="H58" i="24"/>
  <c r="J58" i="24" s="1"/>
  <c r="H59" i="24"/>
  <c r="J59" i="24" s="1"/>
  <c r="H60" i="24"/>
  <c r="J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J67" i="24" s="1"/>
  <c r="H68" i="24"/>
  <c r="J68" i="24" s="1"/>
  <c r="H69" i="24"/>
  <c r="J69" i="24" s="1"/>
  <c r="H71" i="24"/>
  <c r="J71" i="24" s="1"/>
  <c r="H72" i="24"/>
  <c r="J72" i="24" s="1"/>
  <c r="H73" i="24"/>
  <c r="J73" i="24" s="1"/>
  <c r="H74" i="24"/>
  <c r="J74" i="24" s="1"/>
  <c r="H75" i="24"/>
  <c r="J75" i="24" s="1"/>
  <c r="I32" i="24" l="1"/>
  <c r="K32" i="24" s="1"/>
  <c r="I75" i="24"/>
  <c r="K75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I74" i="24"/>
  <c r="K74" i="24" s="1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<sst xmlns="http://schemas.openxmlformats.org/spreadsheetml/2006/main" count="43" uniqueCount="42">
  <si>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</si>
  <si>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</si>
  <si>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</si>
  <si>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</si>
  <si>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</si>
  <si>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</si>
  <si>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</si>
  <si>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</si>
  <si>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</si>
  <si>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</si>
  <si>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</si>
  <si>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</si>
  <si>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</si>
  <si>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</si>
  <si>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</si>
  <si>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</si>
  <si>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</si>
  <si>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</si>
  <si>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</si>
  <si>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</si>
  <si>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</si>
  <si>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</si>
  <si>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</si>
  <si>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</si>
  <si>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</si>
  <si>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</si>
  <si>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</si>
  <si>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</si>
  <si>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</si>
  <si>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</si>
  <si>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</si>
  <si>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</si>
  <si>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</si>
  <si>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</si>
  <si>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</si>
  <si>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</si>
  <si>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</si>
  <si>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</si>
  <si>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</si>
  <si>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</si>
  <si>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1970-2021</t>
  </si>
  <si>
    <t>Historical and expected production in Norway, 1970-2021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</si>
</sst>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</cellXfs>
  <cellStyles count="3">
    <cellStyle name="Hyperkobling_figurmal-strek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0.00</c:formatCode>
                <c:ptCount val="52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97.51</c:v>
                </c:pt>
                <c:pt idx="42">
                  <c:v>89.2</c:v>
                </c:pt>
                <c:pt idx="43">
                  <c:v>84.95</c:v>
                </c:pt>
                <c:pt idx="44">
                  <c:v>87.74</c:v>
                </c:pt>
                <c:pt idx="45">
                  <c:v>90.97</c:v>
                </c:pt>
                <c:pt idx="46">
                  <c:v>94.008701000000002</c:v>
                </c:pt>
                <c:pt idx="47">
                  <c:v>93.88</c:v>
                </c:pt>
                <c:pt idx="48">
                  <c:v>88.05</c:v>
                </c:pt>
                <c:pt idx="49">
                  <c:v>83.3</c:v>
                </c:pt>
                <c:pt idx="50">
                  <c:v>91.27</c:v>
                </c:pt>
                <c:pt idx="51">
                  <c:v>98.9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4.16</c:v>
                </c:pt>
                <c:pt idx="41">
                  <c:v>4.58</c:v>
                </c:pt>
                <c:pt idx="42">
                  <c:v>4.57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1.88</c:v>
                </c:pt>
                <c:pt idx="47">
                  <c:v>1.8328459369513446</c:v>
                </c:pt>
                <c:pt idx="48">
                  <c:v>2.3746192058315501</c:v>
                </c:pt>
                <c:pt idx="49">
                  <c:v>2.6112542090122592</c:v>
                </c:pt>
                <c:pt idx="50">
                  <c:v>2.3002758615766647</c:v>
                </c:pt>
                <c:pt idx="51">
                  <c:v>2.2174449655576609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'Fig-data'!$F$24:$F$75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15.51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20.176065999999999</c:v>
                </c:pt>
                <c:pt idx="47">
                  <c:v>19.37</c:v>
                </c:pt>
                <c:pt idx="48">
                  <c:v>18.420000000000002</c:v>
                </c:pt>
                <c:pt idx="49">
                  <c:v>18.559999999999999</c:v>
                </c:pt>
                <c:pt idx="50">
                  <c:v>18.13</c:v>
                </c:pt>
                <c:pt idx="51">
                  <c:v>17.32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'Fig-data'!$G$24:$G$75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106.79609269999999</c:v>
                </c:pt>
                <c:pt idx="45">
                  <c:v>114.92</c:v>
                </c:pt>
                <c:pt idx="46">
                  <c:v>114.52755867499999</c:v>
                </c:pt>
                <c:pt idx="47">
                  <c:v>114.47</c:v>
                </c:pt>
                <c:pt idx="48">
                  <c:v>114.54</c:v>
                </c:pt>
                <c:pt idx="49">
                  <c:v>114.46</c:v>
                </c:pt>
                <c:pt idx="50">
                  <c:v>114.34</c:v>
                </c:pt>
                <c:pt idx="51">
                  <c:v>113.76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'Fig-data'!$B$25:$B$75</c:f>
              <c:numCache>
                <c:formatCode>General</c:formatCode>
                <c:ptCount val="5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</c:numCache>
            </c:numRef>
          </c:cat>
          <c:val>
            <c:numRef>
              <c:f>'Fig-data'!$J$24:$J$75</c:f>
              <c:numCache>
                <c:formatCode>0.00</c:formatCode>
                <c:ptCount val="52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4.5396270491803277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3.9737290410958903</c:v>
                </c:pt>
                <c:pt idx="41">
                  <c:v>3.7688301369863013</c:v>
                </c:pt>
                <c:pt idx="42">
                  <c:v>3.8604445355191257</c:v>
                </c:pt>
                <c:pt idx="43">
                  <c:v>3.6828380821917808</c:v>
                </c:pt>
                <c:pt idx="44">
                  <c:v>3.7291271865287672</c:v>
                </c:pt>
                <c:pt idx="45">
                  <c:v>3.9284065753424655</c:v>
                </c:pt>
                <c:pt idx="46">
                  <c:v>3.9629118264911196</c:v>
                </c:pt>
                <c:pt idx="47">
                  <c:v>3.955855892995682</c:v>
                </c:pt>
                <c:pt idx="48">
                  <c:v>3.8495596022046037</c:v>
                </c:pt>
                <c:pt idx="49">
                  <c:v>3.772815312259417</c:v>
                </c:pt>
                <c:pt idx="50">
                  <c:v>3.8846812436320146</c:v>
                </c:pt>
                <c:pt idx="51">
                  <c:v>4.0014299420091994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 xmlns:c16r2="http://schemas.microsoft.com/office/drawing/2015/06/chart"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0.00</c:formatCode>
                <c:ptCount val="52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97.51</c:v>
                </c:pt>
                <c:pt idx="42">
                  <c:v>89.2</c:v>
                </c:pt>
                <c:pt idx="43">
                  <c:v>84.95</c:v>
                </c:pt>
                <c:pt idx="44">
                  <c:v>87.74</c:v>
                </c:pt>
                <c:pt idx="45">
                  <c:v>90.97</c:v>
                </c:pt>
                <c:pt idx="46">
                  <c:v>94.008701000000002</c:v>
                </c:pt>
                <c:pt idx="47">
                  <c:v>93.88</c:v>
                </c:pt>
                <c:pt idx="48">
                  <c:v>88.05</c:v>
                </c:pt>
                <c:pt idx="49">
                  <c:v>83.3</c:v>
                </c:pt>
                <c:pt idx="50">
                  <c:v>91.27</c:v>
                </c:pt>
                <c:pt idx="51">
                  <c:v>98.9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4.16</c:v>
                </c:pt>
                <c:pt idx="41">
                  <c:v>4.58</c:v>
                </c:pt>
                <c:pt idx="42">
                  <c:v>4.57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1.88</c:v>
                </c:pt>
                <c:pt idx="47">
                  <c:v>1.8328459369513446</c:v>
                </c:pt>
                <c:pt idx="48">
                  <c:v>2.3746192058315501</c:v>
                </c:pt>
                <c:pt idx="49">
                  <c:v>2.6112542090122592</c:v>
                </c:pt>
                <c:pt idx="50">
                  <c:v>2.3002758615766647</c:v>
                </c:pt>
                <c:pt idx="51">
                  <c:v>2.2174449655576609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'Fig-data'!$F$24:$F$75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15.51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20.176065999999999</c:v>
                </c:pt>
                <c:pt idx="47">
                  <c:v>19.37</c:v>
                </c:pt>
                <c:pt idx="48">
                  <c:v>18.420000000000002</c:v>
                </c:pt>
                <c:pt idx="49">
                  <c:v>18.559999999999999</c:v>
                </c:pt>
                <c:pt idx="50">
                  <c:v>18.13</c:v>
                </c:pt>
                <c:pt idx="51">
                  <c:v>17.32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'Fig-data'!$G$24:$G$75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106.79609269999999</c:v>
                </c:pt>
                <c:pt idx="45">
                  <c:v>114.92</c:v>
                </c:pt>
                <c:pt idx="46">
                  <c:v>114.52755867499999</c:v>
                </c:pt>
                <c:pt idx="47">
                  <c:v>114.47</c:v>
                </c:pt>
                <c:pt idx="48">
                  <c:v>114.54</c:v>
                </c:pt>
                <c:pt idx="49">
                  <c:v>114.46</c:v>
                </c:pt>
                <c:pt idx="50">
                  <c:v>114.34</c:v>
                </c:pt>
                <c:pt idx="51">
                  <c:v>113.76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'Fig-data'!$J$24:$J$75</c:f>
              <c:numCache>
                <c:formatCode>0.00</c:formatCode>
                <c:ptCount val="52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4.5396270491803277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3.9737290410958903</c:v>
                </c:pt>
                <c:pt idx="41">
                  <c:v>3.7688301369863013</c:v>
                </c:pt>
                <c:pt idx="42">
                  <c:v>3.8604445355191257</c:v>
                </c:pt>
                <c:pt idx="43">
                  <c:v>3.6828380821917808</c:v>
                </c:pt>
                <c:pt idx="44">
                  <c:v>3.7291271865287672</c:v>
                </c:pt>
                <c:pt idx="45">
                  <c:v>3.9284065753424655</c:v>
                </c:pt>
                <c:pt idx="46">
                  <c:v>3.9629118264911196</c:v>
                </c:pt>
                <c:pt idx="47">
                  <c:v>3.955855892995682</c:v>
                </c:pt>
                <c:pt idx="48">
                  <c:v>3.8495596022046037</c:v>
                </c:pt>
                <c:pt idx="49">
                  <c:v>3.772815312259417</c:v>
                </c:pt>
                <c:pt idx="50">
                  <c:v>3.8846812436320146</c:v>
                </c:pt>
                <c:pt idx="51">
                  <c:v>4.0014299420091994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 xmlns:c16r2="http://schemas.microsoft.com/office/drawing/2015/06/chart"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5"/>
  <sheetViews>
    <sheetView tabSelected="1" topLeftCell="A37" zoomScaleNormal="100" workbookViewId="0">
      <selection activeCell="H70" sqref="H70"/>
    </sheetView>
  </sheetViews>
  <sheetFormatPr baseColWidth="10" defaultColWidth="9.109375" defaultRowHeight="12.6" x14ac:dyDescent="0.25"/>
  <cols>
    <col min="1" max="1" width="2.33203125" customWidth="1"/>
    <col min="2" max="2" width="32" customWidth="1"/>
    <col min="3" max="3" width="16.109375" customWidth="1"/>
    <col min="4" max="4" width="13" customWidth="1"/>
    <col min="5" max="5" width="15.33203125" customWidth="1"/>
    <col min="6" max="6" width="14.44140625" customWidth="1"/>
    <col min="7" max="7" width="14.109375" customWidth="1"/>
    <col min="8" max="8" width="13.44140625" customWidth="1"/>
    <col min="9" max="9" width="18.109375" customWidth="1"/>
    <col min="10" max="10" width="15.88671875" customWidth="1"/>
    <col min="11" max="11" width="16.5546875" customWidth="1"/>
    <col min="12" max="12" width="19.6640625" customWidth="1"/>
  </cols>
  <sheetData>
    <row r="1" spans="1:15" ht="13.2" thickBot="1" x14ac:dyDescent="0.3"/>
    <row r="2" spans="1:15" s="4" customFormat="1" ht="15" thickBot="1" x14ac:dyDescent="0.3">
      <c r="A2" s="13"/>
      <c r="B2" s="29" t="s">
        <v>11</v>
      </c>
      <c r="C2" s="28"/>
      <c r="D2" s="27" t="s">
        <v>23</v>
      </c>
      <c r="E2" s="32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s="4" customFormat="1" ht="15" thickBot="1" x14ac:dyDescent="0.35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4.4" x14ac:dyDescent="0.3">
      <c r="A4" s="13"/>
      <c r="B4" s="12" t="s">
        <v>0</v>
      </c>
      <c r="C4" s="35" t="s">
        <v>40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s="4" customFormat="1" ht="15" thickBot="1" x14ac:dyDescent="0.35">
      <c r="A5" s="13"/>
      <c r="B5" s="20" t="s">
        <v>1</v>
      </c>
      <c r="C5" s="37" t="s">
        <v>41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" customFormat="1" ht="15" thickBot="1" x14ac:dyDescent="0.35">
      <c r="B6" s="17"/>
      <c r="D6" s="16"/>
      <c r="F6" s="15"/>
    </row>
    <row r="7" spans="1:15" s="4" customFormat="1" ht="15" thickBot="1" x14ac:dyDescent="0.35">
      <c r="B7" s="24" t="s">
        <v>2</v>
      </c>
      <c r="C7" s="13"/>
      <c r="D7" s="13"/>
      <c r="E7" s="23"/>
      <c r="F7" s="13"/>
      <c r="G7" s="15"/>
    </row>
    <row r="8" spans="1:15" s="4" customFormat="1" ht="14.4" x14ac:dyDescent="0.3">
      <c r="B8" s="12" t="s">
        <v>3</v>
      </c>
      <c r="C8" s="39"/>
      <c r="D8" s="40"/>
      <c r="E8" s="40"/>
      <c r="F8" s="41"/>
      <c r="G8" s="15"/>
    </row>
    <row r="9" spans="1:15" s="4" customFormat="1" ht="14.4" x14ac:dyDescent="0.3">
      <c r="B9" s="22" t="s">
        <v>4</v>
      </c>
      <c r="C9" s="42"/>
      <c r="D9" s="43"/>
      <c r="E9" s="43"/>
      <c r="F9" s="44"/>
    </row>
    <row r="10" spans="1:15" s="4" customFormat="1" ht="14.4" x14ac:dyDescent="0.3">
      <c r="B10" s="21" t="s">
        <v>6</v>
      </c>
      <c r="C10" s="45" t="s">
        <v>21</v>
      </c>
      <c r="D10" s="46"/>
      <c r="E10" s="46"/>
      <c r="F10" s="47"/>
      <c r="G10" s="15"/>
    </row>
    <row r="11" spans="1:15" s="4" customFormat="1" ht="14.4" x14ac:dyDescent="0.3">
      <c r="B11" s="22" t="s">
        <v>5</v>
      </c>
      <c r="C11" s="50" t="s">
        <v>37</v>
      </c>
      <c r="D11" s="51"/>
      <c r="E11" s="51"/>
      <c r="F11" s="52"/>
      <c r="G11" s="15"/>
    </row>
    <row r="12" spans="1:15" s="4" customFormat="1" ht="14.4" x14ac:dyDescent="0.3">
      <c r="B12" s="21" t="s">
        <v>7</v>
      </c>
      <c r="C12" s="45" t="s">
        <v>38</v>
      </c>
      <c r="D12" s="46"/>
      <c r="E12" s="46"/>
      <c r="F12" s="47"/>
      <c r="G12" s="15"/>
    </row>
    <row r="13" spans="1:15" s="4" customFormat="1" ht="15" thickBot="1" x14ac:dyDescent="0.35">
      <c r="B13" s="20" t="s">
        <v>8</v>
      </c>
      <c r="C13" s="53" t="s">
        <v>39</v>
      </c>
      <c r="D13" s="54"/>
      <c r="E13" s="54"/>
      <c r="F13" s="55"/>
      <c r="G13" s="15"/>
    </row>
    <row r="14" spans="1:15" s="4" customFormat="1" ht="15" thickBot="1" x14ac:dyDescent="0.35">
      <c r="B14" s="17"/>
      <c r="C14" s="13"/>
      <c r="E14" s="16"/>
      <c r="G14" s="15"/>
    </row>
    <row r="15" spans="1:15" s="4" customFormat="1" ht="14.4" x14ac:dyDescent="0.3">
      <c r="B15" s="12" t="s">
        <v>22</v>
      </c>
      <c r="C15" s="56" t="s">
        <v>15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s="4" customFormat="1" ht="15" thickBot="1" x14ac:dyDescent="0.35">
      <c r="B16" s="20" t="s">
        <v>10</v>
      </c>
      <c r="C16" s="48" t="s">
        <v>16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6384" s="4" customFormat="1" ht="15" thickBot="1" x14ac:dyDescent="0.35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5">
      <c r="B18" s="19" t="s"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6384" s="4" customFormat="1" ht="15.75" customHeight="1" thickBot="1" x14ac:dyDescent="0.35">
      <c r="B19" s="18" t="s">
        <v>14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6384" s="4" customFormat="1" ht="14.4" x14ac:dyDescent="0.3">
      <c r="B20" s="17"/>
      <c r="C20" s="13"/>
      <c r="E20" s="16"/>
      <c r="G20" s="15"/>
    </row>
    <row r="21" spans="1:16384" s="4" customFormat="1" ht="13.2" thickBot="1" x14ac:dyDescent="0.3">
      <c r="B21" s="14"/>
      <c r="E21" s="13"/>
      <c r="F21" s="13"/>
      <c r="G21" s="13"/>
    </row>
    <row r="22" spans="1:16384" s="4" customFormat="1" ht="15.75" customHeight="1" x14ac:dyDescent="0.3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5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5">
      <c r="A24"/>
      <c r="B24">
        <v>1970</v>
      </c>
      <c r="C24">
        <v>1970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5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5" si="1">H25-G25</f>
        <v>0.36</v>
      </c>
      <c r="J25" s="31">
        <f>(H25)*6.29/IF(MOD(B25,4)=0,366,365)</f>
        <v>6.2038356164383556E-3</v>
      </c>
      <c r="K25" s="31">
        <f>(I25)*6.29/IF(MOD(B25,4)=0,366,365)</f>
        <v>6.2038356164383556E-3</v>
      </c>
      <c r="L25" s="31">
        <f>(G25)*6.29/IF(MOD(C25,4)=0,366,365)</f>
        <v>0</v>
      </c>
      <c r="P25" s="3"/>
    </row>
    <row r="26" spans="1:16384" x14ac:dyDescent="0.25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1">
        <f t="shared" ref="J26:J75" si="2">(H26)*6.29/IF(MOD(B26,4)=0,366,365)</f>
        <v>3.3168579234972677E-2</v>
      </c>
      <c r="K26" s="31">
        <f t="shared" ref="K26:K75" si="3">(I26)*6.29/IF(MOD(B26,4)=0,366,365)</f>
        <v>3.3168579234972677E-2</v>
      </c>
      <c r="L26" s="31">
        <f t="shared" ref="L26:L75" si="4">(G26)*6.29/IF(MOD(C26,4)=0,366,365)</f>
        <v>0</v>
      </c>
      <c r="P26" s="3"/>
    </row>
    <row r="27" spans="1:16384" x14ac:dyDescent="0.25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1">
        <f t="shared" si="2"/>
        <v>3.2225479452054798E-2</v>
      </c>
      <c r="K27" s="31">
        <f t="shared" si="3"/>
        <v>3.2225479452054798E-2</v>
      </c>
      <c r="L27" s="31">
        <f t="shared" si="4"/>
        <v>0</v>
      </c>
      <c r="P27" s="3"/>
    </row>
    <row r="28" spans="1:16384" x14ac:dyDescent="0.25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1">
        <f t="shared" si="2"/>
        <v>3.4638082191780821E-2</v>
      </c>
      <c r="K28" s="31">
        <f t="shared" si="3"/>
        <v>3.4638082191780821E-2</v>
      </c>
      <c r="L28" s="31">
        <f t="shared" si="4"/>
        <v>0</v>
      </c>
      <c r="P28" s="3"/>
    </row>
    <row r="29" spans="1:16384" x14ac:dyDescent="0.25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1">
        <f t="shared" si="2"/>
        <v>0.18956164383561644</v>
      </c>
      <c r="K29" s="31">
        <f t="shared" si="3"/>
        <v>0.18956164383561644</v>
      </c>
      <c r="L29" s="31">
        <f t="shared" si="4"/>
        <v>0</v>
      </c>
      <c r="P29" s="3"/>
    </row>
    <row r="30" spans="1:16384" x14ac:dyDescent="0.25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1">
        <f t="shared" si="2"/>
        <v>0.27892540983606562</v>
      </c>
      <c r="K30" s="31">
        <f t="shared" si="3"/>
        <v>0.27892540983606562</v>
      </c>
      <c r="L30" s="31">
        <f t="shared" si="4"/>
        <v>0</v>
      </c>
      <c r="P30" s="3"/>
    </row>
    <row r="31" spans="1:16384" x14ac:dyDescent="0.25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1">
        <f t="shared" si="2"/>
        <v>0.33362849315068493</v>
      </c>
      <c r="K31" s="31">
        <f t="shared" si="3"/>
        <v>0.28675506849315069</v>
      </c>
      <c r="L31" s="31">
        <f t="shared" si="4"/>
        <v>4.6873424657534253E-2</v>
      </c>
      <c r="P31" s="3"/>
    </row>
    <row r="32" spans="1:16384" x14ac:dyDescent="0.25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1">
        <f t="shared" si="2"/>
        <v>0.6079758904109589</v>
      </c>
      <c r="K32" s="31">
        <f t="shared" si="3"/>
        <v>0.3560312328767124</v>
      </c>
      <c r="L32" s="31">
        <f t="shared" si="4"/>
        <v>0.25194465753424655</v>
      </c>
      <c r="P32" s="3"/>
    </row>
    <row r="33" spans="2:16" x14ac:dyDescent="0.25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1">
        <f t="shared" si="2"/>
        <v>0.77134356164383555</v>
      </c>
      <c r="K33" s="31">
        <f t="shared" si="3"/>
        <v>0.40755753424657531</v>
      </c>
      <c r="L33" s="31">
        <f t="shared" si="4"/>
        <v>0.36378602739726029</v>
      </c>
      <c r="P33" s="3"/>
    </row>
    <row r="34" spans="2:16" x14ac:dyDescent="0.25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1">
        <f t="shared" si="2"/>
        <v>0.96841939890710382</v>
      </c>
      <c r="K34" s="31">
        <f t="shared" si="3"/>
        <v>0.52777568306010925</v>
      </c>
      <c r="L34" s="31">
        <f t="shared" si="4"/>
        <v>0.44064371584699452</v>
      </c>
      <c r="P34" s="3"/>
    </row>
    <row r="35" spans="2:16" x14ac:dyDescent="0.25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1">
        <f t="shared" si="2"/>
        <v>0.94746356164383572</v>
      </c>
      <c r="K35" s="31">
        <f t="shared" si="3"/>
        <v>0.51181643835616442</v>
      </c>
      <c r="L35" s="31">
        <f t="shared" si="4"/>
        <v>0.43564712328767125</v>
      </c>
      <c r="P35" s="3"/>
    </row>
    <row r="36" spans="2:16" x14ac:dyDescent="0.25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1">
        <f t="shared" si="2"/>
        <v>0.94642958904109586</v>
      </c>
      <c r="K36" s="31">
        <f t="shared" si="3"/>
        <v>0.53180657534246578</v>
      </c>
      <c r="L36" s="31">
        <f t="shared" si="4"/>
        <v>0.41462301369863014</v>
      </c>
      <c r="P36" s="3"/>
    </row>
    <row r="37" spans="2:16" x14ac:dyDescent="0.25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1">
        <f t="shared" si="2"/>
        <v>1.0605112328767123</v>
      </c>
      <c r="K37" s="31">
        <f t="shared" si="3"/>
        <v>0.66122547945205479</v>
      </c>
      <c r="L37" s="31">
        <f t="shared" si="4"/>
        <v>0.39928575342465755</v>
      </c>
      <c r="P37" s="3"/>
    </row>
    <row r="38" spans="2:16" x14ac:dyDescent="0.25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1">
        <f t="shared" si="2"/>
        <v>1.193037704918033</v>
      </c>
      <c r="K38" s="31">
        <f t="shared" si="3"/>
        <v>0.75256584699453566</v>
      </c>
      <c r="L38" s="31">
        <f t="shared" si="4"/>
        <v>0.44047185792349725</v>
      </c>
      <c r="P38" s="3"/>
    </row>
    <row r="39" spans="2:16" x14ac:dyDescent="0.25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1">
        <f t="shared" si="2"/>
        <v>1.2635145205479452</v>
      </c>
      <c r="K39" s="31">
        <f t="shared" si="3"/>
        <v>0.82390383561643821</v>
      </c>
      <c r="L39" s="31">
        <f t="shared" si="4"/>
        <v>0.4396106849315069</v>
      </c>
      <c r="P39" s="3"/>
    </row>
    <row r="40" spans="2:16" x14ac:dyDescent="0.25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1">
        <f t="shared" si="2"/>
        <v>1.3584676712328769</v>
      </c>
      <c r="K40" s="31">
        <f t="shared" si="3"/>
        <v>0.90782794520547971</v>
      </c>
      <c r="L40" s="31">
        <f t="shared" si="4"/>
        <v>0.45063972602739721</v>
      </c>
      <c r="P40" s="3"/>
    </row>
    <row r="41" spans="2:16" x14ac:dyDescent="0.25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1">
        <f t="shared" si="2"/>
        <v>1.5428594520547945</v>
      </c>
      <c r="K41" s="31">
        <f t="shared" si="3"/>
        <v>1.0534457534246575</v>
      </c>
      <c r="L41" s="31">
        <f t="shared" si="4"/>
        <v>0.48941369863013695</v>
      </c>
      <c r="P41" s="3"/>
    </row>
    <row r="42" spans="2:16" x14ac:dyDescent="0.25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1">
        <f t="shared" si="2"/>
        <v>1.687644808743169</v>
      </c>
      <c r="K42" s="31">
        <f t="shared" si="3"/>
        <v>1.196474863387978</v>
      </c>
      <c r="L42" s="31">
        <f t="shared" si="4"/>
        <v>0.49116994535519121</v>
      </c>
      <c r="P42" s="3"/>
    </row>
    <row r="43" spans="2:16" x14ac:dyDescent="0.25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1">
        <f t="shared" si="2"/>
        <v>2.0681175342465754</v>
      </c>
      <c r="K43" s="31">
        <f t="shared" si="3"/>
        <v>1.5669854794520548</v>
      </c>
      <c r="L43" s="31">
        <f t="shared" si="4"/>
        <v>0.5011320547945205</v>
      </c>
      <c r="P43" s="3"/>
    </row>
    <row r="44" spans="2:16" x14ac:dyDescent="0.25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1">
        <f t="shared" si="2"/>
        <v>2.16427698630137</v>
      </c>
      <c r="K44" s="31">
        <f t="shared" si="3"/>
        <v>1.7163945205479454</v>
      </c>
      <c r="L44" s="31">
        <f t="shared" si="4"/>
        <v>0.44788246575342461</v>
      </c>
      <c r="P44" s="3"/>
    </row>
    <row r="45" spans="2:16" x14ac:dyDescent="0.25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1">
        <f t="shared" si="2"/>
        <v>2.3958868493150685</v>
      </c>
      <c r="K45" s="31">
        <f t="shared" si="3"/>
        <v>1.9554145205479454</v>
      </c>
      <c r="L45" s="31">
        <f t="shared" si="4"/>
        <v>0.44047232876712328</v>
      </c>
      <c r="P45" s="3"/>
    </row>
    <row r="46" spans="2:16" x14ac:dyDescent="0.25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1">
        <f t="shared" si="2"/>
        <v>2.6725625683060108</v>
      </c>
      <c r="K46" s="31">
        <f t="shared" si="3"/>
        <v>2.2171390710382513</v>
      </c>
      <c r="L46" s="31">
        <f t="shared" si="4"/>
        <v>0.45542349726775955</v>
      </c>
      <c r="P46" s="3"/>
    </row>
    <row r="47" spans="2:16" x14ac:dyDescent="0.25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1">
        <f t="shared" si="2"/>
        <v>2.8156797260273976</v>
      </c>
      <c r="K47" s="31">
        <f t="shared" si="3"/>
        <v>2.3752073972602741</v>
      </c>
      <c r="L47" s="31">
        <f t="shared" si="4"/>
        <v>0.44047232876712328</v>
      </c>
      <c r="P47" s="3"/>
    </row>
    <row r="48" spans="2:16" x14ac:dyDescent="0.25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1">
        <f t="shared" si="2"/>
        <v>3.1653347945205486</v>
      </c>
      <c r="K48" s="31">
        <f t="shared" si="3"/>
        <v>2.6848821917808223</v>
      </c>
      <c r="L48" s="31">
        <f t="shared" si="4"/>
        <v>0.48045260273972601</v>
      </c>
      <c r="P48" s="3"/>
    </row>
    <row r="49" spans="2:16" x14ac:dyDescent="0.25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1">
        <f t="shared" si="2"/>
        <v>3.394359726027397</v>
      </c>
      <c r="K49" s="31">
        <f t="shared" si="3"/>
        <v>2.8934000000000002</v>
      </c>
      <c r="L49" s="31">
        <f t="shared" si="4"/>
        <v>0.50095972602739725</v>
      </c>
      <c r="P49" s="3"/>
    </row>
    <row r="50" spans="2:16" x14ac:dyDescent="0.25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1">
        <f t="shared" si="2"/>
        <v>3.8884573770491797</v>
      </c>
      <c r="K50" s="31">
        <f t="shared" si="3"/>
        <v>3.2225079234972673</v>
      </c>
      <c r="L50" s="31">
        <f t="shared" si="4"/>
        <v>0.6659494535519126</v>
      </c>
      <c r="P50" s="3"/>
    </row>
    <row r="51" spans="2:16" x14ac:dyDescent="0.25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1">
        <f t="shared" si="2"/>
        <v>4.0276679452054784</v>
      </c>
      <c r="K51" s="31">
        <f t="shared" si="3"/>
        <v>3.2632175342465746</v>
      </c>
      <c r="L51" s="31">
        <f t="shared" si="4"/>
        <v>0.7644504109589042</v>
      </c>
      <c r="P51" s="3"/>
    </row>
    <row r="52" spans="2:16" x14ac:dyDescent="0.25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1">
        <f t="shared" si="2"/>
        <v>3.9332317808219179</v>
      </c>
      <c r="K52" s="31">
        <f t="shared" si="3"/>
        <v>3.1222526027397262</v>
      </c>
      <c r="L52" s="31">
        <f t="shared" si="4"/>
        <v>0.81097917808219178</v>
      </c>
      <c r="P52" s="3"/>
    </row>
    <row r="53" spans="2:16" x14ac:dyDescent="0.25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1">
        <f t="shared" si="2"/>
        <v>3.9616660273972601</v>
      </c>
      <c r="K53" s="31">
        <f t="shared" si="3"/>
        <v>3.1224249315068491</v>
      </c>
      <c r="L53" s="31">
        <f t="shared" si="4"/>
        <v>0.83924109589041107</v>
      </c>
      <c r="P53" s="3"/>
    </row>
    <row r="54" spans="2:16" x14ac:dyDescent="0.25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1">
        <f t="shared" si="2"/>
        <v>4.1460724043715853</v>
      </c>
      <c r="K54" s="31">
        <f t="shared" si="3"/>
        <v>3.3309502732240435</v>
      </c>
      <c r="L54" s="31">
        <f t="shared" si="4"/>
        <v>0.81512213114754095</v>
      </c>
      <c r="P54" s="3"/>
    </row>
    <row r="55" spans="2:16" x14ac:dyDescent="0.25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1">
        <f t="shared" si="2"/>
        <v>4.3361364383561645</v>
      </c>
      <c r="K55" s="31">
        <f t="shared" si="3"/>
        <v>3.4029761643835608</v>
      </c>
      <c r="L55" s="31">
        <f t="shared" si="4"/>
        <v>0.93316027397260271</v>
      </c>
      <c r="P55" s="3"/>
    </row>
    <row r="56" spans="2:16" x14ac:dyDescent="0.25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1">
        <f t="shared" si="2"/>
        <v>4.4512520547945211</v>
      </c>
      <c r="K56" s="31">
        <f t="shared" si="3"/>
        <v>3.3219816438356164</v>
      </c>
      <c r="L56" s="31">
        <f t="shared" si="4"/>
        <v>1.129270410958904</v>
      </c>
      <c r="P56" s="3"/>
    </row>
    <row r="57" spans="2:16" x14ac:dyDescent="0.25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5" si="5">SUM(D57:G57)</f>
        <v>261.68</v>
      </c>
      <c r="I57" s="3">
        <f t="shared" si="1"/>
        <v>188.75</v>
      </c>
      <c r="J57" s="31">
        <f t="shared" si="2"/>
        <v>4.5094991780821916</v>
      </c>
      <c r="K57" s="31">
        <f t="shared" si="3"/>
        <v>3.2527054794520547</v>
      </c>
      <c r="L57" s="31">
        <f t="shared" si="4"/>
        <v>1.2567936986301371</v>
      </c>
      <c r="P57" s="3"/>
    </row>
    <row r="58" spans="2:16" x14ac:dyDescent="0.25">
      <c r="B58">
        <v>2004</v>
      </c>
      <c r="C58">
        <v>2004</v>
      </c>
      <c r="D58" s="3">
        <v>162.78</v>
      </c>
      <c r="E58" s="3">
        <v>8.67</v>
      </c>
      <c r="F58" s="3">
        <v>13.6</v>
      </c>
      <c r="G58" s="3">
        <v>79.099999999999994</v>
      </c>
      <c r="H58" s="3">
        <f t="shared" si="5"/>
        <v>264.14999999999998</v>
      </c>
      <c r="I58" s="3">
        <f t="shared" si="1"/>
        <v>185.04999999999998</v>
      </c>
      <c r="J58" s="31">
        <f t="shared" si="2"/>
        <v>4.5396270491803277</v>
      </c>
      <c r="K58" s="31">
        <f t="shared" si="3"/>
        <v>3.1802308743169392</v>
      </c>
      <c r="L58" s="31">
        <f t="shared" si="4"/>
        <v>1.359396174863388</v>
      </c>
      <c r="P58" s="3"/>
    </row>
    <row r="59" spans="2:16" x14ac:dyDescent="0.25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1">
        <f t="shared" si="2"/>
        <v>4.4386720547945204</v>
      </c>
      <c r="K59" s="31">
        <f t="shared" si="3"/>
        <v>2.9623315068493148</v>
      </c>
      <c r="L59" s="31">
        <f t="shared" si="4"/>
        <v>1.4763405479452054</v>
      </c>
      <c r="P59" s="3"/>
    </row>
    <row r="60" spans="2:16" x14ac:dyDescent="0.25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1">
        <f t="shared" si="2"/>
        <v>4.2933989041095888</v>
      </c>
      <c r="K60" s="31">
        <f t="shared" si="3"/>
        <v>2.7729421917808215</v>
      </c>
      <c r="L60" s="31">
        <f t="shared" si="4"/>
        <v>1.5204567123287673</v>
      </c>
      <c r="P60" s="3"/>
    </row>
    <row r="61" spans="2:16" x14ac:dyDescent="0.25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1">
        <f t="shared" si="2"/>
        <v>4.093669863013699</v>
      </c>
      <c r="K61" s="31">
        <f t="shared" si="3"/>
        <v>2.5511550684931512</v>
      </c>
      <c r="L61" s="31">
        <f t="shared" si="4"/>
        <v>1.5425147945205482</v>
      </c>
      <c r="P61" s="3"/>
    </row>
    <row r="62" spans="2:16" x14ac:dyDescent="0.25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1">
        <f t="shared" si="2"/>
        <v>4.1758038251366125</v>
      </c>
      <c r="K62" s="31">
        <f t="shared" si="3"/>
        <v>2.4665049180327876</v>
      </c>
      <c r="L62" s="31">
        <f t="shared" si="4"/>
        <v>1.7092989071038251</v>
      </c>
      <c r="P62" s="3"/>
    </row>
    <row r="63" spans="2:16" x14ac:dyDescent="0.25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1">
        <f t="shared" si="2"/>
        <v>4.1362350684931508</v>
      </c>
      <c r="K63" s="31">
        <f t="shared" si="3"/>
        <v>2.3495304109589044</v>
      </c>
      <c r="L63" s="31">
        <f t="shared" si="4"/>
        <v>1.7867046575342467</v>
      </c>
      <c r="P63" s="3"/>
    </row>
    <row r="64" spans="2:16" x14ac:dyDescent="0.25">
      <c r="B64">
        <v>2010</v>
      </c>
      <c r="C64">
        <v>2010</v>
      </c>
      <c r="D64" s="3">
        <v>104.39</v>
      </c>
      <c r="E64" s="3">
        <v>4.16</v>
      </c>
      <c r="F64" s="3">
        <v>15.51</v>
      </c>
      <c r="G64" s="3">
        <v>106.53</v>
      </c>
      <c r="H64" s="3">
        <f t="shared" si="5"/>
        <v>230.59</v>
      </c>
      <c r="I64" s="3">
        <f t="shared" si="1"/>
        <v>124.06</v>
      </c>
      <c r="J64" s="31">
        <f t="shared" si="2"/>
        <v>3.9737290410958903</v>
      </c>
      <c r="K64" s="31">
        <f t="shared" si="3"/>
        <v>2.1379106849315068</v>
      </c>
      <c r="L64" s="31">
        <f t="shared" si="4"/>
        <v>1.8358183561643837</v>
      </c>
      <c r="P64" s="3"/>
    </row>
    <row r="65" spans="2:16" x14ac:dyDescent="0.25">
      <c r="B65">
        <v>2011</v>
      </c>
      <c r="C65">
        <v>2011</v>
      </c>
      <c r="D65" s="3">
        <v>97.51</v>
      </c>
      <c r="E65" s="3">
        <v>4.58</v>
      </c>
      <c r="F65" s="3">
        <v>16.309999999999999</v>
      </c>
      <c r="G65" s="3">
        <v>100.3</v>
      </c>
      <c r="H65" s="3">
        <f t="shared" si="5"/>
        <v>218.7</v>
      </c>
      <c r="I65" s="3">
        <f t="shared" si="1"/>
        <v>118.39999999999999</v>
      </c>
      <c r="J65" s="31">
        <f t="shared" si="2"/>
        <v>3.7688301369863013</v>
      </c>
      <c r="K65" s="31">
        <f t="shared" si="3"/>
        <v>2.0403726027397262</v>
      </c>
      <c r="L65" s="31">
        <f t="shared" si="4"/>
        <v>1.7284575342465751</v>
      </c>
      <c r="P65" s="3"/>
    </row>
    <row r="66" spans="2:16" x14ac:dyDescent="0.25">
      <c r="B66">
        <v>2012</v>
      </c>
      <c r="C66">
        <v>2012</v>
      </c>
      <c r="D66" s="3">
        <v>89.2</v>
      </c>
      <c r="E66" s="3">
        <v>4.57</v>
      </c>
      <c r="F66" s="3">
        <v>17.8</v>
      </c>
      <c r="G66" s="3">
        <v>113.06</v>
      </c>
      <c r="H66" s="3">
        <f t="shared" si="5"/>
        <v>224.63</v>
      </c>
      <c r="I66" s="3">
        <f t="shared" si="1"/>
        <v>111.57</v>
      </c>
      <c r="J66" s="31">
        <f t="shared" si="2"/>
        <v>3.8604445355191257</v>
      </c>
      <c r="K66" s="31">
        <f t="shared" si="3"/>
        <v>1.9174188524590163</v>
      </c>
      <c r="L66" s="31">
        <f t="shared" si="4"/>
        <v>1.9430256830601094</v>
      </c>
      <c r="P66" s="3"/>
    </row>
    <row r="67" spans="2:16" x14ac:dyDescent="0.25">
      <c r="B67">
        <v>2013</v>
      </c>
      <c r="C67">
        <v>2013</v>
      </c>
      <c r="D67" s="3">
        <v>84.95</v>
      </c>
      <c r="E67" s="3">
        <v>3.99</v>
      </c>
      <c r="F67" s="3">
        <v>17.72</v>
      </c>
      <c r="G67" s="3">
        <v>107.05</v>
      </c>
      <c r="H67" s="3">
        <f t="shared" si="5"/>
        <v>213.70999999999998</v>
      </c>
      <c r="I67" s="3">
        <f t="shared" si="1"/>
        <v>106.65999999999998</v>
      </c>
      <c r="J67" s="31">
        <f t="shared" si="2"/>
        <v>3.6828380821917808</v>
      </c>
      <c r="K67" s="31">
        <f t="shared" si="3"/>
        <v>1.8380586301369859</v>
      </c>
      <c r="L67" s="31">
        <f t="shared" si="4"/>
        <v>1.8447794520547947</v>
      </c>
      <c r="P67" s="3"/>
    </row>
    <row r="68" spans="2:16" x14ac:dyDescent="0.25">
      <c r="B68">
        <v>2014</v>
      </c>
      <c r="C68">
        <v>2014</v>
      </c>
      <c r="D68" s="3">
        <v>87.74</v>
      </c>
      <c r="E68" s="3">
        <v>2.91</v>
      </c>
      <c r="F68" s="3">
        <v>18.95</v>
      </c>
      <c r="G68" s="3">
        <v>106.79609269999999</v>
      </c>
      <c r="H68" s="3">
        <f t="shared" si="5"/>
        <v>216.3960927</v>
      </c>
      <c r="I68" s="3">
        <f t="shared" si="1"/>
        <v>109.60000000000001</v>
      </c>
      <c r="J68" s="31">
        <f t="shared" si="2"/>
        <v>3.7291271865287672</v>
      </c>
      <c r="K68" s="31">
        <f t="shared" si="3"/>
        <v>1.888723287671233</v>
      </c>
      <c r="L68" s="31">
        <f t="shared" si="4"/>
        <v>1.8404038988575342</v>
      </c>
      <c r="M68" s="3"/>
      <c r="N68" s="3"/>
      <c r="O68" s="3"/>
      <c r="P68" s="3"/>
    </row>
    <row r="69" spans="2:16" x14ac:dyDescent="0.25">
      <c r="B69">
        <v>2015</v>
      </c>
      <c r="C69">
        <v>2015</v>
      </c>
      <c r="D69" s="3">
        <v>90.97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227.95999999999998</v>
      </c>
      <c r="I69" s="3">
        <f t="shared" si="1"/>
        <v>113.03999999999998</v>
      </c>
      <c r="J69" s="31">
        <f t="shared" si="2"/>
        <v>3.9284065753424655</v>
      </c>
      <c r="K69" s="31">
        <f t="shared" si="3"/>
        <v>1.9480043835616436</v>
      </c>
      <c r="L69" s="31">
        <f t="shared" si="4"/>
        <v>1.9804021917808221</v>
      </c>
      <c r="M69" s="3"/>
      <c r="N69" s="3"/>
      <c r="O69" s="3"/>
      <c r="P69" s="3"/>
    </row>
    <row r="70" spans="2:16" x14ac:dyDescent="0.25">
      <c r="B70">
        <v>2016</v>
      </c>
      <c r="C70">
        <v>2016</v>
      </c>
      <c r="D70" s="3">
        <v>94.008701000000002</v>
      </c>
      <c r="E70" s="3">
        <v>1.88</v>
      </c>
      <c r="F70" s="3">
        <v>20.176065999999999</v>
      </c>
      <c r="G70" s="3">
        <v>114.52755867499999</v>
      </c>
      <c r="H70" s="3">
        <f t="shared" ref="H70" si="6">SUM(D70:G70)</f>
        <v>230.59232567499998</v>
      </c>
      <c r="I70" s="3">
        <f t="shared" ref="I70" si="7">H70-G70</f>
        <v>116.06476699999999</v>
      </c>
      <c r="J70" s="31">
        <f t="shared" ref="J70" si="8">(H70)*6.29/IF(MOD(B70,4)=0,366,365)</f>
        <v>3.9629118264911196</v>
      </c>
      <c r="K70" s="31">
        <f t="shared" ref="K70" si="9">(I70)*6.29/IF(MOD(B70,4)=0,366,365)</f>
        <v>1.9946649847814206</v>
      </c>
      <c r="L70" s="31">
        <f t="shared" ref="L70" si="10">(G70)*6.29/IF(MOD(C70,4)=0,366,365)</f>
        <v>1.9682468417096994</v>
      </c>
      <c r="M70" s="3"/>
      <c r="N70" s="3"/>
      <c r="O70" s="3"/>
      <c r="P70" s="3"/>
    </row>
    <row r="71" spans="2:16" x14ac:dyDescent="0.25">
      <c r="B71">
        <v>2017</v>
      </c>
      <c r="C71">
        <v>2017</v>
      </c>
      <c r="D71" s="3">
        <v>93.88</v>
      </c>
      <c r="E71" s="3">
        <v>1.8328459369513446</v>
      </c>
      <c r="F71" s="3">
        <v>19.37</v>
      </c>
      <c r="G71" s="3">
        <v>114.47</v>
      </c>
      <c r="H71" s="3">
        <f t="shared" si="5"/>
        <v>229.55284593695134</v>
      </c>
      <c r="I71" s="3">
        <f t="shared" si="1"/>
        <v>115.08284593695134</v>
      </c>
      <c r="J71" s="31">
        <f t="shared" si="2"/>
        <v>3.955855892995682</v>
      </c>
      <c r="K71" s="31">
        <f t="shared" si="3"/>
        <v>1.9832084957354079</v>
      </c>
      <c r="L71" s="31">
        <f t="shared" si="4"/>
        <v>1.972647397260274</v>
      </c>
      <c r="M71" s="3"/>
      <c r="N71" s="3"/>
      <c r="O71" s="3"/>
      <c r="P71" s="3"/>
    </row>
    <row r="72" spans="2:16" x14ac:dyDescent="0.25">
      <c r="B72">
        <v>2018</v>
      </c>
      <c r="C72">
        <v>2018</v>
      </c>
      <c r="D72" s="3">
        <v>88.05</v>
      </c>
      <c r="E72" s="3">
        <v>2.3746192058315501</v>
      </c>
      <c r="F72" s="3">
        <v>18.420000000000002</v>
      </c>
      <c r="G72" s="3">
        <v>114.54</v>
      </c>
      <c r="H72" s="3">
        <f t="shared" si="5"/>
        <v>223.38461920583154</v>
      </c>
      <c r="I72" s="3">
        <f t="shared" si="1"/>
        <v>108.84461920583153</v>
      </c>
      <c r="J72" s="31">
        <f t="shared" si="2"/>
        <v>3.8495596022046037</v>
      </c>
      <c r="K72" s="31">
        <f t="shared" si="3"/>
        <v>1.8757059035744668</v>
      </c>
      <c r="L72" s="31">
        <f t="shared" si="4"/>
        <v>1.9738536986301372</v>
      </c>
      <c r="M72" s="3"/>
      <c r="N72" s="3"/>
      <c r="O72" s="3"/>
      <c r="P72" s="3"/>
    </row>
    <row r="73" spans="2:16" x14ac:dyDescent="0.25">
      <c r="B73">
        <v>2019</v>
      </c>
      <c r="C73">
        <v>2019</v>
      </c>
      <c r="D73" s="3">
        <v>83.3</v>
      </c>
      <c r="E73" s="3">
        <v>2.6112542090122592</v>
      </c>
      <c r="F73" s="3">
        <v>18.559999999999999</v>
      </c>
      <c r="G73" s="3">
        <v>114.46</v>
      </c>
      <c r="H73" s="3">
        <f t="shared" si="5"/>
        <v>218.93125420901225</v>
      </c>
      <c r="I73" s="3">
        <f t="shared" si="1"/>
        <v>104.47125420901226</v>
      </c>
      <c r="J73" s="31">
        <f t="shared" si="2"/>
        <v>3.772815312259417</v>
      </c>
      <c r="K73" s="31">
        <f t="shared" si="3"/>
        <v>1.8003402437662659</v>
      </c>
      <c r="L73" s="31">
        <f t="shared" si="4"/>
        <v>1.9724750684931507</v>
      </c>
      <c r="M73" s="3"/>
      <c r="N73" s="3"/>
      <c r="O73" s="3"/>
      <c r="P73" s="3"/>
    </row>
    <row r="74" spans="2:16" x14ac:dyDescent="0.25">
      <c r="B74">
        <v>2020</v>
      </c>
      <c r="C74">
        <v>2020</v>
      </c>
      <c r="D74" s="3">
        <v>91.27</v>
      </c>
      <c r="E74" s="3">
        <v>2.3002758615766647</v>
      </c>
      <c r="F74" s="3">
        <v>18.13</v>
      </c>
      <c r="G74" s="3">
        <v>114.34</v>
      </c>
      <c r="H74" s="3">
        <f t="shared" si="5"/>
        <v>226.04027586157667</v>
      </c>
      <c r="I74" s="3">
        <f t="shared" si="1"/>
        <v>111.70027586157667</v>
      </c>
      <c r="J74" s="31">
        <f t="shared" si="2"/>
        <v>3.8846812436320146</v>
      </c>
      <c r="K74" s="31">
        <f t="shared" si="3"/>
        <v>1.9196577463642548</v>
      </c>
      <c r="L74" s="31">
        <f t="shared" si="4"/>
        <v>1.9650234972677598</v>
      </c>
      <c r="M74" s="3"/>
      <c r="N74" s="3"/>
      <c r="O74" s="3"/>
      <c r="P74" s="3"/>
    </row>
    <row r="75" spans="2:16" x14ac:dyDescent="0.25">
      <c r="B75">
        <v>2021</v>
      </c>
      <c r="C75">
        <v>2021</v>
      </c>
      <c r="D75" s="3">
        <v>98.9</v>
      </c>
      <c r="E75" s="3">
        <v>2.2174449655576609</v>
      </c>
      <c r="F75" s="3">
        <v>17.32</v>
      </c>
      <c r="G75" s="3">
        <v>113.76</v>
      </c>
      <c r="H75" s="3">
        <f t="shared" si="5"/>
        <v>232.19744496555768</v>
      </c>
      <c r="I75" s="3">
        <f t="shared" si="1"/>
        <v>118.43744496555767</v>
      </c>
      <c r="J75" s="31">
        <f t="shared" si="2"/>
        <v>4.0014299420091994</v>
      </c>
      <c r="K75" s="31">
        <f t="shared" si="3"/>
        <v>2.0410178872146787</v>
      </c>
      <c r="L75" s="31">
        <f t="shared" si="4"/>
        <v>1.9604120547945207</v>
      </c>
    </row>
    <row r="76" spans="2:16" x14ac:dyDescent="0.25">
      <c r="D76" s="3"/>
      <c r="E76" s="3"/>
      <c r="F76" s="3"/>
      <c r="G76" s="3"/>
      <c r="H76" s="3"/>
      <c r="J76" s="31"/>
    </row>
    <row r="77" spans="2:16" x14ac:dyDescent="0.25">
      <c r="C77" s="1"/>
      <c r="D77" s="2"/>
      <c r="E77" s="3"/>
      <c r="F77" s="2"/>
    </row>
    <row r="78" spans="2:16" x14ac:dyDescent="0.25">
      <c r="D78" s="2"/>
      <c r="E78" s="3"/>
      <c r="F78" s="2"/>
    </row>
    <row r="79" spans="2:16" x14ac:dyDescent="0.25">
      <c r="D79" s="2"/>
      <c r="E79" s="3"/>
      <c r="F79" s="2"/>
    </row>
    <row r="80" spans="2:16" x14ac:dyDescent="0.25">
      <c r="D80" s="2"/>
      <c r="E80" s="3"/>
      <c r="F80" s="2"/>
    </row>
    <row r="81" spans="4:6" x14ac:dyDescent="0.25">
      <c r="D81" s="2"/>
      <c r="E81" s="3"/>
      <c r="F81" s="2"/>
    </row>
    <row r="82" spans="4:6" x14ac:dyDescent="0.25">
      <c r="D82" s="2"/>
      <c r="E82" s="3"/>
      <c r="F82" s="2"/>
    </row>
    <row r="83" spans="4:6" x14ac:dyDescent="0.25">
      <c r="D83" s="2"/>
      <c r="E83" s="3"/>
      <c r="F83" s="2"/>
    </row>
    <row r="84" spans="4:6" x14ac:dyDescent="0.25">
      <c r="D84" s="2"/>
      <c r="E84" s="3"/>
      <c r="F84" s="2"/>
    </row>
    <row r="85" spans="4:6" x14ac:dyDescent="0.25">
      <c r="D85" s="2"/>
      <c r="E85" s="3"/>
      <c r="F85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zoomScale="85" zoomScaleNormal="85" workbookViewId="0">
      <selection activeCell="T53" sqref="T53"/>
    </sheetView>
  </sheetViews>
  <sheetFormatPr baseColWidth="10" defaultColWidth="11.44140625" defaultRowHeight="12.6" x14ac:dyDescent="0.25"/>
  <cols>
    <col min="1" max="16384" width="11.441406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N36" sqref="AN36"/>
    </sheetView>
  </sheetViews>
  <sheetFormatPr baseColWidth="10" defaultColWidth="11.44140625" defaultRowHeight="12.6" x14ac:dyDescent="0.25"/>
  <cols>
    <col min="1" max="16384" width="11.441406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6A9F39-3751-440D-8DDC-DC2100714AD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87437-91BE-4338-891C-66B4BBC61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Haugvaldstad Magnar</cp:lastModifiedBy>
  <cp:lastPrinted>2015-03-08T09:43:12Z</cp:lastPrinted>
  <dcterms:created xsi:type="dcterms:W3CDTF">2005-04-22T08:25:40Z</dcterms:created>
  <dcterms:modified xsi:type="dcterms:W3CDTF">2017-02-20T11:56:22Z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