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 - Norskpetroleum\Faktaheftet 2017 (NP.no)\Figurer\"/>
    </mc:Choice>
  </mc:AlternateContent>
  <bookViews>
    <workbookView xWindow="0" yWindow="0" windowWidth="18870" windowHeight="9885" activeTab="2"/>
  </bookViews>
  <sheets>
    <sheet name="Fig-data" sheetId="4" r:id="rId1"/>
    <sheet name="Fig-n" sheetId="11" r:id="rId2"/>
    <sheet name="Fig-e" sheetId="10" r:id="rId3"/>
    <sheet name="Tallgrunnlag fra OD" sheetId="12" state="hidden" r:id="rId4"/>
  </sheets>
  <externalReferences>
    <externalReference r:id="rId5"/>
  </externalReferences>
  <definedNames>
    <definedName name="EKM___Prodprofiler__årlig__pr_prosjekt_og__ressursklasse">[1]EKM___Prodprofiler__årlig__pr_p!$A$1:$P$18413</definedName>
  </definedNames>
  <calcPr calcId="152511"/>
</workbook>
</file>

<file path=xl/calcChain.xml><?xml version="1.0" encoding="utf-8"?>
<calcChain xmlns="http://schemas.openxmlformats.org/spreadsheetml/2006/main">
  <c r="E26" i="4" l="1"/>
  <c r="E33" i="4" l="1"/>
  <c r="E29" i="12" l="1"/>
  <c r="E15" i="12"/>
  <c r="G28" i="12" s="1"/>
  <c r="F28" i="12" s="1"/>
  <c r="G27" i="12" l="1"/>
  <c r="F27" i="12" s="1"/>
  <c r="G13" i="12"/>
  <c r="F13" i="12" s="1"/>
  <c r="G8" i="12"/>
  <c r="G6" i="12"/>
  <c r="F6" i="12" s="1"/>
  <c r="G11" i="12"/>
  <c r="G21" i="12"/>
  <c r="G25" i="12"/>
  <c r="G29" i="12"/>
  <c r="G7" i="12"/>
  <c r="G9" i="12"/>
  <c r="G12" i="12"/>
  <c r="F12" i="12" s="1"/>
  <c r="G14" i="12"/>
  <c r="F14" i="12" s="1"/>
  <c r="G20" i="12"/>
  <c r="F20" i="12" s="1"/>
  <c r="G23" i="12"/>
  <c r="G26" i="12"/>
  <c r="F26" i="12" s="1"/>
  <c r="G10" i="12"/>
  <c r="G15" i="12"/>
  <c r="G24" i="12"/>
  <c r="G22" i="12"/>
  <c r="F7" i="12" l="1"/>
  <c r="F21" i="12"/>
  <c r="F9" i="12"/>
  <c r="F23" i="12"/>
  <c r="F29" i="12" l="1"/>
  <c r="F15" i="12"/>
</calcChain>
</file>

<file path=xl/sharedStrings.xml><?xml version="1.0" encoding="utf-8"?>
<sst xmlns="http://schemas.openxmlformats.org/spreadsheetml/2006/main" count="89" uniqueCount="71">
  <si>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</si>
  <si>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</si>
  <si>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</si>
  <si>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</si>
  <si>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</si>
  <si>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</si>
  <si>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</si>
  <si>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</si>
  <si>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</si>
  <si>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</si>
  <si>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</si>
  <si>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</si>
  <si>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</si>
  <si>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</si>
  <si>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</si>
  <si>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</si>
  <si>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</si>
  <si>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 xml:space="preserve">Frankrike - Dunkerque Terminal </t>
  </si>
  <si>
    <t xml:space="preserve">France - Dunkerque Terminal </t>
  </si>
  <si>
    <t xml:space="preserve">Storbritannia - Easington Terminal </t>
  </si>
  <si>
    <t xml:space="preserve">United Kingdom - Easington Terminal </t>
  </si>
  <si>
    <t>Storbritannia - Andre terminalar</t>
  </si>
  <si>
    <t>United Kingdom - Other Terminals</t>
  </si>
  <si>
    <t xml:space="preserve">Tyskland - Europipe 1 Terminal </t>
  </si>
  <si>
    <t xml:space="preserve">Germany - Europipe 1 Terminal </t>
  </si>
  <si>
    <t xml:space="preserve">Tyskland - Europipe 2 Terminal </t>
  </si>
  <si>
    <t xml:space="preserve">Germany - Europipe 2 Terminal </t>
  </si>
  <si>
    <t xml:space="preserve">Tyskland - Norsea Gas Terminal </t>
  </si>
  <si>
    <t xml:space="preserve">Germany - Norsea Gas Terminal </t>
  </si>
  <si>
    <t xml:space="preserve">LNG </t>
  </si>
  <si>
    <t>De grønne tallene skal inn i ny figur!</t>
  </si>
  <si>
    <t>Mottakssted</t>
  </si>
  <si>
    <t>Andel land</t>
  </si>
  <si>
    <t>Andel mottakssted[%]</t>
  </si>
  <si>
    <t>Norsk</t>
  </si>
  <si>
    <t>Frankrike</t>
  </si>
  <si>
    <t xml:space="preserve">Dunkerque Terminal </t>
  </si>
  <si>
    <t>Storbritannia</t>
  </si>
  <si>
    <t xml:space="preserve">Easington Terminal </t>
  </si>
  <si>
    <t>Tyskland</t>
  </si>
  <si>
    <t xml:space="preserve">Europipe 1 Terminal </t>
  </si>
  <si>
    <t xml:space="preserve">Europipe 2 Terminal </t>
  </si>
  <si>
    <t xml:space="preserve">Norsea Gas Terminal </t>
  </si>
  <si>
    <t>Belgia</t>
  </si>
  <si>
    <t xml:space="preserve">Zeebrügge Terminal </t>
  </si>
  <si>
    <t>LNG</t>
  </si>
  <si>
    <t>Fra Snøhvit</t>
  </si>
  <si>
    <t>Sum</t>
  </si>
  <si>
    <t>Engelsk</t>
  </si>
  <si>
    <t>France</t>
  </si>
  <si>
    <t>Great Britain</t>
  </si>
  <si>
    <t>Germany</t>
  </si>
  <si>
    <t>Belgium</t>
  </si>
  <si>
    <t>Volum [Mrd. Sm³]</t>
  </si>
  <si>
    <t>Danmark</t>
  </si>
  <si>
    <t>Nybro (Trym)</t>
  </si>
  <si>
    <t>Denmark</t>
  </si>
  <si>
    <t>Andre terminaler inkl Alvheim omr. og Rev</t>
  </si>
  <si>
    <t>Other Terminals incl. Alvheim area and Rev</t>
  </si>
  <si>
    <t>Oljedirektoratet og Gassco</t>
  </si>
  <si>
    <t>Norwegian Petroleum Directorate and Gassco</t>
  </si>
  <si>
    <t>Første leveransepunkt</t>
  </si>
  <si>
    <t>First delivery point</t>
  </si>
  <si>
    <t>% of total</t>
  </si>
  <si>
    <t>Volum (mrd. Sm³)</t>
  </si>
  <si>
    <t>Volumes (bill. Sm³)</t>
  </si>
  <si>
    <t xml:space="preserve">Belgia - Zeebrugge Terminal </t>
  </si>
  <si>
    <t xml:space="preserve">Belgium - Zeebrugge Terminal </t>
  </si>
  <si>
    <t>Norsk naturgasseksport i 2016, fordelt på første leveransepunkt</t>
  </si>
  <si>
    <t>Norwegian natural gas exports in 2016, by first delivery point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</si>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</sst>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0.0\ %"/>
    <numFmt numFmtId="165" formatCode="_ * #,##0_ ;_ * \-#,##0_ ;_ * &quot;-&quot;??_ ;_ @_ "/>
    <numFmt numFmtId="166" formatCode="_ * #,##0.0_ ;_ * \-#,##0.0_ ;_ * &quot;-&quot;??_ ;_ @_ "/>
    <numFmt numFmtId="167" formatCode="_ * #,##0.0_ ;_ * \-#,##0.0_ ;_ * &quot;-&quot;_ ;_ @_ 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3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164" fontId="0" fillId="0" borderId="0" xfId="3" applyNumberFormat="1" applyFont="1" applyBorder="1"/>
    <xf numFmtId="0" fontId="8" fillId="0" borderId="0" xfId="0" applyFont="1" applyBorder="1"/>
    <xf numFmtId="0" fontId="0" fillId="0" borderId="0" xfId="0" applyBorder="1"/>
    <xf numFmtId="0" fontId="8" fillId="0" borderId="0" xfId="0" applyFont="1"/>
    <xf numFmtId="0" fontId="13" fillId="3" borderId="0" xfId="4" applyFont="1"/>
    <xf numFmtId="0" fontId="12" fillId="0" borderId="0" xfId="6" applyFont="1"/>
    <xf numFmtId="0" fontId="1" fillId="0" borderId="0" xfId="6"/>
    <xf numFmtId="0" fontId="11" fillId="4" borderId="34" xfId="5"/>
    <xf numFmtId="165" fontId="0" fillId="0" borderId="0" xfId="7" applyNumberFormat="1" applyFont="1"/>
    <xf numFmtId="164" fontId="0" fillId="0" borderId="0" xfId="8" applyNumberFormat="1" applyFont="1"/>
    <xf numFmtId="164" fontId="13" fillId="3" borderId="0" xfId="4" applyNumberFormat="1" applyFont="1"/>
    <xf numFmtId="41" fontId="1" fillId="0" borderId="0" xfId="6" applyNumberFormat="1"/>
    <xf numFmtId="164" fontId="1" fillId="0" borderId="0" xfId="6" applyNumberFormat="1"/>
    <xf numFmtId="165" fontId="1" fillId="0" borderId="0" xfId="6" applyNumberFormat="1"/>
    <xf numFmtId="0" fontId="0" fillId="0" borderId="0" xfId="6" applyFont="1"/>
    <xf numFmtId="166" fontId="0" fillId="0" borderId="0" xfId="7" applyNumberFormat="1" applyFont="1"/>
    <xf numFmtId="166" fontId="1" fillId="0" borderId="0" xfId="6" applyNumberFormat="1"/>
    <xf numFmtId="167" fontId="1" fillId="0" borderId="0" xfId="6" applyNumberFormat="1"/>
    <xf numFmtId="0" fontId="0" fillId="0" borderId="0" xfId="1" applyNumberFormat="1" applyFont="1" applyFill="1" applyBorder="1"/>
    <xf numFmtId="0" fontId="0" fillId="0" borderId="0" xfId="0" applyNumberFormat="1" applyFont="1" applyFill="1" applyBorder="1"/>
    <xf numFmtId="168" fontId="0" fillId="0" borderId="0" xfId="0" applyNumberFormat="1" applyFont="1" applyBorder="1"/>
    <xf numFmtId="168" fontId="0" fillId="0" borderId="0" xfId="0" applyNumberFormat="1" applyFont="1" applyFill="1" applyBorder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33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168" fontId="0" fillId="0" borderId="0" xfId="0" applyNumberFormat="1" applyFont="1"/>
  </cellXfs>
  <cellStyles count="9">
    <cellStyle name="Comma 2" xfId="7"/>
    <cellStyle name="God" xfId="4" builtinId="26"/>
    <cellStyle name="Hyperkobling_figurmal-strek" xfId="2"/>
    <cellStyle name="Inndata" xfId="5" builtinId="20"/>
    <cellStyle name="Komma" xfId="1" builtinId="3"/>
    <cellStyle name="Normal" xfId="0" builtinId="0"/>
    <cellStyle name="Normal 2" xfId="6"/>
    <cellStyle name="Percent 2" xfId="8"/>
    <cellStyle name="Prosent" xfId="3" builtinId="5"/>
  </cellStyles>
  <dxfs count="0"/>
  <tableStyles count="0" defaultTableStyle="TableStyleMedium9" defaultPivotStyle="PivotStyleLight16"/>
  <colors>
    <mruColors>
      <color rgb="FFCCCC00"/>
      <color rgb="FFFF6600"/>
      <color rgb="FFFFFF00"/>
      <color rgb="FFFFCC66"/>
      <color rgb="FF969696"/>
      <color rgb="FFFFFFCC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00000000000032"/>
          <c:y val="0.16833333333333347"/>
          <c:w val="0.39800000000000041"/>
          <c:h val="0.663333333333333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2B-45BB-A426-2DC2E245A70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2B-45BB-A426-2DC2E245A70A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2B-45BB-A426-2DC2E245A70A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2B-45BB-A426-2DC2E245A70A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2B-45BB-A426-2DC2E245A70A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32B-45BB-A426-2DC2E245A70A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32B-45BB-A426-2DC2E245A70A}"/>
              </c:ext>
            </c:extLst>
          </c:dPt>
          <c:dPt>
            <c:idx val="7"/>
            <c:bubble3D val="0"/>
            <c:spPr>
              <a:solidFill>
                <a:srgbClr val="CC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32B-45BB-A426-2DC2E245A70A}"/>
              </c:ext>
            </c:extLst>
          </c:dPt>
          <c:dLbls>
            <c:dLbl>
              <c:idx val="0"/>
              <c:layout>
                <c:manualLayout>
                  <c:x val="3.8741812001293702E-2"/>
                  <c:y val="-1.72577985273964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2B-45BB-A426-2DC2E245A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301944444444501E-2"/>
                  <c:y val="3.0792592592592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2B-45BB-A426-2DC2E245A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552666666666668"/>
                  <c:y val="-6.68402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32B-45BB-A426-2DC2E245A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622833333333351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32B-45BB-A426-2DC2E245A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347222222222279E-2"/>
                  <c:y val="6.1107870370370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32B-45BB-A426-2DC2E245A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964444444444446E-2"/>
                  <c:y val="0.156267129629629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32B-45BB-A426-2DC2E245A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3006666666666683E-2"/>
                  <c:y val="1.6989814814814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32B-45BB-A426-2DC2E245A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830555555555588E-2"/>
                  <c:y val="-3.83087962962962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32B-45BB-A426-2DC2E245A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3646079793333085E-3"/>
                  <c:y val="-2.23989047447827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32B-45BB-A426-2DC2E245A70A}"/>
                </c:ex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b-N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'Fig-data'!$B$24:$B$31</c:f>
              <c:strCache>
                <c:ptCount val="8"/>
                <c:pt idx="0">
                  <c:v>Frankrike - Dunkerque Terminal </c:v>
                </c:pt>
                <c:pt idx="1">
                  <c:v>Storbritannia - Easington Terminal </c:v>
                </c:pt>
                <c:pt idx="2">
                  <c:v>Storbritannia - Andre terminalar</c:v>
                </c:pt>
                <c:pt idx="3">
                  <c:v>Tyskland - Europipe 1 Terminal </c:v>
                </c:pt>
                <c:pt idx="4">
                  <c:v>Tyskland - Europipe 2 Terminal </c:v>
                </c:pt>
                <c:pt idx="5">
                  <c:v>Tyskland - Norsea Gas Terminal </c:v>
                </c:pt>
                <c:pt idx="6">
                  <c:v>Belgia - Zeebrugge Terminal </c:v>
                </c:pt>
                <c:pt idx="7">
                  <c:v>LNG </c:v>
                </c:pt>
              </c:strCache>
            </c:strRef>
          </c:cat>
          <c:val>
            <c:numRef>
              <c:f>'Fig-data'!$D$24:$D$31</c:f>
              <c:numCache>
                <c:formatCode>0.0\ %</c:formatCode>
                <c:ptCount val="8"/>
                <c:pt idx="0">
                  <c:v>0.151</c:v>
                </c:pt>
                <c:pt idx="1">
                  <c:v>0.13500000000000001</c:v>
                </c:pt>
                <c:pt idx="2">
                  <c:v>0.11</c:v>
                </c:pt>
                <c:pt idx="3">
                  <c:v>0.153</c:v>
                </c:pt>
                <c:pt idx="4">
                  <c:v>0.188</c:v>
                </c:pt>
                <c:pt idx="5">
                  <c:v>8.2000000000000003E-2</c:v>
                </c:pt>
                <c:pt idx="6">
                  <c:v>0.123</c:v>
                </c:pt>
                <c:pt idx="7">
                  <c:v>5.2999999999999999E-2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32B-45BB-A426-2DC2E245A7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00000000000032"/>
          <c:y val="0.16833333333333347"/>
          <c:w val="0.39800000000000041"/>
          <c:h val="0.663333333333333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1D-4D9F-B099-F2465819D73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1D-4D9F-B099-F2465819D73C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1D-4D9F-B099-F2465819D73C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91D-4D9F-B099-F2465819D73C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91D-4D9F-B099-F2465819D73C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91D-4D9F-B099-F2465819D73C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91D-4D9F-B099-F2465819D73C}"/>
              </c:ext>
            </c:extLst>
          </c:dPt>
          <c:dPt>
            <c:idx val="7"/>
            <c:bubble3D val="0"/>
            <c:spPr>
              <a:solidFill>
                <a:srgbClr val="CC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91D-4D9F-B099-F2465819D73C}"/>
              </c:ext>
            </c:extLst>
          </c:dPt>
          <c:dLbls>
            <c:dLbl>
              <c:idx val="0"/>
              <c:layout>
                <c:manualLayout>
                  <c:x val="3.8741812001293695E-2"/>
                  <c:y val="-1.72577985273964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91D-4D9F-B099-F2465819D7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297222222222271E-2"/>
                  <c:y val="4.25462962962963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91D-4D9F-B099-F2465819D7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95508333333334"/>
                  <c:y val="-6.427453703703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91D-4D9F-B099-F2465819D7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8858944444444475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91D-4D9F-B099-F2465819D7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291666666666673E-2"/>
                  <c:y val="8.46263888888891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91D-4D9F-B099-F2465819D7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83777777777778E-2"/>
                  <c:y val="9.5359722222222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91D-4D9F-B099-F2465819D7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532777777777825E-2"/>
                  <c:y val="1.2767592592592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91D-4D9F-B099-F2465819D7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904166666666687E-2"/>
                  <c:y val="-3.95115740740741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91D-4D9F-B099-F2465819D7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4615588263537E-2"/>
                  <c:y val="-2.4490720983173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91D-4D9F-B099-F2465819D73C}"/>
                </c:ex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b-N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'Fig-data'!$C$24:$C$31</c:f>
              <c:strCache>
                <c:ptCount val="8"/>
                <c:pt idx="0">
                  <c:v>France - Dunkerque Terminal </c:v>
                </c:pt>
                <c:pt idx="1">
                  <c:v>United Kingdom - Easington Terminal </c:v>
                </c:pt>
                <c:pt idx="2">
                  <c:v>United Kingdom - Other Terminals</c:v>
                </c:pt>
                <c:pt idx="3">
                  <c:v>Germany - Europipe 1 Terminal </c:v>
                </c:pt>
                <c:pt idx="4">
                  <c:v>Germany - Europipe 2 Terminal </c:v>
                </c:pt>
                <c:pt idx="5">
                  <c:v>Germany - Norsea Gas Terminal </c:v>
                </c:pt>
                <c:pt idx="6">
                  <c:v>Belgium - Zeebrugge Terminal </c:v>
                </c:pt>
                <c:pt idx="7">
                  <c:v>LNG </c:v>
                </c:pt>
              </c:strCache>
            </c:strRef>
          </c:cat>
          <c:val>
            <c:numRef>
              <c:f>'Fig-data'!$D$24:$D$31</c:f>
              <c:numCache>
                <c:formatCode>0.0\ %</c:formatCode>
                <c:ptCount val="8"/>
                <c:pt idx="0">
                  <c:v>0.151</c:v>
                </c:pt>
                <c:pt idx="1">
                  <c:v>0.13500000000000001</c:v>
                </c:pt>
                <c:pt idx="2">
                  <c:v>0.11</c:v>
                </c:pt>
                <c:pt idx="3">
                  <c:v>0.153</c:v>
                </c:pt>
                <c:pt idx="4">
                  <c:v>0.188</c:v>
                </c:pt>
                <c:pt idx="5">
                  <c:v>8.2000000000000003E-2</c:v>
                </c:pt>
                <c:pt idx="6">
                  <c:v>0.123</c:v>
                </c:pt>
                <c:pt idx="7">
                  <c:v>5.2999999999999999E-2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91D-4D9F-B099-F2465819D7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911" cy="604595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911" cy="604595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E24" sqref="E24"/>
    </sheetView>
  </sheetViews>
  <sheetFormatPr baseColWidth="10" defaultRowHeight="15" x14ac:dyDescent="0.25"/>
  <cols>
    <col min="1" max="1" width="3.28515625" style="1" customWidth="1"/>
    <col min="2" max="2" width="33.28515625" style="1" customWidth="1"/>
    <col min="3" max="3" width="34.28515625" style="1" customWidth="1"/>
    <col min="4" max="4" width="14.5703125" style="1" customWidth="1"/>
    <col min="5" max="5" width="20.28515625" style="1" customWidth="1"/>
    <col min="6" max="6" width="16.28515625" style="1" customWidth="1"/>
    <col min="7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6"/>
      <c r="F2" s="57"/>
      <c r="G2" s="57"/>
      <c r="H2" s="57"/>
      <c r="I2" s="57"/>
      <c r="J2" s="57"/>
      <c r="K2" s="57"/>
      <c r="L2" s="57"/>
      <c r="M2" s="57"/>
      <c r="N2" s="58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9" t="s">
        <v>68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5.75" thickBot="1" x14ac:dyDescent="0.3">
      <c r="A5" s="2"/>
      <c r="B5" s="17" t="s">
        <v>2</v>
      </c>
      <c r="C5" s="62" t="s">
        <v>69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65" t="s">
        <v>61</v>
      </c>
      <c r="D8" s="66"/>
      <c r="E8" s="66"/>
      <c r="F8" s="67"/>
      <c r="G8" s="6"/>
    </row>
    <row r="9" spans="1:14" x14ac:dyDescent="0.25">
      <c r="B9" s="18" t="s">
        <v>5</v>
      </c>
      <c r="C9" s="68" t="s">
        <v>62</v>
      </c>
      <c r="D9" s="69"/>
      <c r="E9" s="69"/>
      <c r="F9" s="70"/>
    </row>
    <row r="10" spans="1:14" x14ac:dyDescent="0.25">
      <c r="B10" s="19" t="s">
        <v>6</v>
      </c>
      <c r="C10" s="53"/>
      <c r="D10" s="54"/>
      <c r="E10" s="54"/>
      <c r="F10" s="55"/>
      <c r="G10" s="6"/>
    </row>
    <row r="11" spans="1:14" x14ac:dyDescent="0.25">
      <c r="B11" s="18" t="s">
        <v>7</v>
      </c>
      <c r="C11" s="73"/>
      <c r="D11" s="74"/>
      <c r="E11" s="74"/>
      <c r="F11" s="75"/>
      <c r="G11" s="6"/>
    </row>
    <row r="12" spans="1:14" x14ac:dyDescent="0.25">
      <c r="B12" s="19" t="s">
        <v>8</v>
      </c>
      <c r="C12" s="76"/>
      <c r="D12" s="54"/>
      <c r="E12" s="54"/>
      <c r="F12" s="55"/>
      <c r="G12" s="6"/>
    </row>
    <row r="13" spans="1:14" ht="15.75" thickBot="1" x14ac:dyDescent="0.3">
      <c r="B13" s="17" t="s">
        <v>9</v>
      </c>
      <c r="C13" s="77"/>
      <c r="D13" s="78"/>
      <c r="E13" s="78"/>
      <c r="F13" s="7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80" t="s">
        <v>59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</row>
    <row r="16" spans="1:14" ht="15.75" thickBot="1" x14ac:dyDescent="0.3">
      <c r="B16" s="17" t="s">
        <v>10</v>
      </c>
      <c r="C16" s="71" t="s">
        <v>60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2:15" ht="15.75" thickBot="1" x14ac:dyDescent="0.3">
      <c r="B19" s="21" t="s">
        <v>12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18.75" customHeight="1" x14ac:dyDescent="0.25">
      <c r="B22" s="16" t="s">
        <v>13</v>
      </c>
      <c r="C22" s="26"/>
      <c r="D22" s="22" t="s">
        <v>63</v>
      </c>
      <c r="E22" s="24" t="s">
        <v>64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5"/>
      <c r="C23" s="27" t="s">
        <v>14</v>
      </c>
      <c r="D23" s="23" t="s">
        <v>63</v>
      </c>
      <c r="E23" s="23" t="s">
        <v>65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33" t="s">
        <v>17</v>
      </c>
      <c r="C24" s="32" t="s">
        <v>18</v>
      </c>
      <c r="D24" s="31">
        <v>0.151</v>
      </c>
      <c r="E24" s="51">
        <v>16.601382267000002</v>
      </c>
      <c r="F24" s="28"/>
      <c r="G24" s="29"/>
      <c r="H24" s="28"/>
      <c r="I24" s="28"/>
      <c r="J24" s="28"/>
      <c r="K24" s="28"/>
      <c r="L24" s="28"/>
      <c r="M24" s="28"/>
      <c r="N24" s="28"/>
      <c r="O24" s="2"/>
    </row>
    <row r="25" spans="2:15" x14ac:dyDescent="0.25">
      <c r="B25" s="33" t="s">
        <v>19</v>
      </c>
      <c r="C25" s="32" t="s">
        <v>20</v>
      </c>
      <c r="D25" s="31">
        <v>0.13500000000000001</v>
      </c>
      <c r="E25" s="51">
        <v>16.546804763000001</v>
      </c>
      <c r="F25" s="28"/>
      <c r="G25" s="29"/>
      <c r="H25" s="28"/>
      <c r="I25" s="28"/>
      <c r="J25" s="28"/>
      <c r="K25" s="28"/>
      <c r="L25" s="28"/>
      <c r="M25" s="28"/>
      <c r="N25" s="28"/>
      <c r="O25" s="2"/>
    </row>
    <row r="26" spans="2:15" x14ac:dyDescent="0.25">
      <c r="B26" s="33" t="s">
        <v>21</v>
      </c>
      <c r="C26" s="32" t="s">
        <v>22</v>
      </c>
      <c r="D26" s="31">
        <v>0.11</v>
      </c>
      <c r="E26" s="51">
        <f>5.020673104+0.128495833+3.487213063+6.761378735+0.265854402+0.387040101</f>
        <v>16.050655237999997</v>
      </c>
      <c r="F26" s="28"/>
      <c r="G26" s="29"/>
      <c r="H26" s="28"/>
      <c r="I26" s="28"/>
      <c r="J26" s="28"/>
      <c r="K26" s="28"/>
      <c r="L26" s="28"/>
      <c r="M26" s="28"/>
      <c r="N26" s="28"/>
      <c r="O26" s="2"/>
    </row>
    <row r="27" spans="2:15" x14ac:dyDescent="0.25">
      <c r="B27" s="33" t="s">
        <v>23</v>
      </c>
      <c r="C27" s="32" t="s">
        <v>24</v>
      </c>
      <c r="D27" s="31">
        <v>0.153</v>
      </c>
      <c r="E27" s="52">
        <v>20.282418478</v>
      </c>
      <c r="F27" s="50"/>
      <c r="G27" s="29"/>
      <c r="H27" s="28"/>
      <c r="I27" s="28"/>
      <c r="J27" s="28"/>
      <c r="K27" s="28"/>
      <c r="L27" s="28"/>
      <c r="M27" s="28"/>
      <c r="N27" s="28"/>
      <c r="O27" s="2"/>
    </row>
    <row r="28" spans="2:15" x14ac:dyDescent="0.25">
      <c r="B28" s="33" t="s">
        <v>25</v>
      </c>
      <c r="C28" s="32" t="s">
        <v>26</v>
      </c>
      <c r="D28" s="31">
        <v>0.188</v>
      </c>
      <c r="E28" s="52">
        <v>20.711276963</v>
      </c>
      <c r="F28" s="50"/>
      <c r="G28" s="29"/>
      <c r="H28" s="28"/>
      <c r="I28" s="28"/>
      <c r="J28" s="28"/>
      <c r="K28" s="28"/>
      <c r="L28" s="28"/>
      <c r="M28" s="28"/>
      <c r="N28" s="28"/>
      <c r="O28" s="2"/>
    </row>
    <row r="29" spans="2:15" x14ac:dyDescent="0.25">
      <c r="B29" s="33" t="s">
        <v>27</v>
      </c>
      <c r="C29" s="32" t="s">
        <v>28</v>
      </c>
      <c r="D29" s="31">
        <v>8.2000000000000003E-2</v>
      </c>
      <c r="E29" s="52">
        <v>3.9494696359999999</v>
      </c>
      <c r="F29" s="50"/>
      <c r="G29" s="29"/>
      <c r="H29" s="28"/>
      <c r="I29" s="28"/>
      <c r="J29" s="28"/>
      <c r="K29" s="28"/>
      <c r="L29" s="28"/>
      <c r="M29" s="28"/>
      <c r="N29" s="28"/>
      <c r="O29" s="2"/>
    </row>
    <row r="30" spans="2:15" x14ac:dyDescent="0.25">
      <c r="B30" s="1" t="s">
        <v>66</v>
      </c>
      <c r="C30" s="34" t="s">
        <v>67</v>
      </c>
      <c r="D30" s="31">
        <v>0.123</v>
      </c>
      <c r="E30" s="52">
        <v>14.415134498</v>
      </c>
      <c r="F30" s="50"/>
      <c r="G30" s="49"/>
      <c r="H30" s="30"/>
      <c r="I30" s="30"/>
      <c r="J30" s="30"/>
      <c r="K30" s="30"/>
      <c r="L30" s="30"/>
      <c r="M30" s="30"/>
      <c r="N30" s="30"/>
    </row>
    <row r="31" spans="2:15" x14ac:dyDescent="0.25">
      <c r="B31" s="1" t="s">
        <v>29</v>
      </c>
      <c r="C31" s="34" t="s">
        <v>29</v>
      </c>
      <c r="D31" s="31">
        <v>5.2999999999999999E-2</v>
      </c>
      <c r="E31" s="52">
        <v>6.03</v>
      </c>
      <c r="F31" s="50"/>
      <c r="G31" s="49"/>
      <c r="H31" s="30"/>
      <c r="I31" s="30"/>
      <c r="J31" s="30"/>
      <c r="K31" s="30"/>
      <c r="L31" s="30"/>
      <c r="M31" s="30"/>
      <c r="N31" s="30"/>
    </row>
    <row r="32" spans="2:15" x14ac:dyDescent="0.25">
      <c r="C32" s="34"/>
      <c r="D32" s="31"/>
      <c r="E32" s="50"/>
      <c r="F32" s="50"/>
      <c r="G32" s="49"/>
      <c r="H32" s="30"/>
      <c r="I32" s="30"/>
      <c r="J32" s="30"/>
      <c r="K32" s="30"/>
      <c r="L32" s="30"/>
      <c r="M32" s="30"/>
      <c r="N32" s="30"/>
    </row>
    <row r="33" spans="2:14" x14ac:dyDescent="0.25">
      <c r="B33" s="1" t="s">
        <v>47</v>
      </c>
      <c r="C33" s="34" t="s">
        <v>70</v>
      </c>
      <c r="D33" s="30"/>
      <c r="E33" s="83">
        <f>SUM(E24:E31)</f>
        <v>114.58714184300001</v>
      </c>
      <c r="F33" s="30"/>
      <c r="G33" s="30"/>
      <c r="H33" s="30"/>
      <c r="I33" s="30"/>
      <c r="J33" s="30"/>
      <c r="K33" s="30"/>
      <c r="L33" s="30"/>
      <c r="M33" s="30"/>
      <c r="N33" s="30"/>
    </row>
    <row r="34" spans="2:14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2:14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2:14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2:14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2:14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 x14ac:dyDescent="0.2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35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.42578125" style="37"/>
    <col min="2" max="2" width="35" style="37" bestFit="1" customWidth="1"/>
    <col min="3" max="3" width="35" style="37" customWidth="1"/>
    <col min="4" max="4" width="39.85546875" style="37" customWidth="1"/>
    <col min="5" max="6" width="18.85546875" style="37" customWidth="1"/>
    <col min="7" max="7" width="20.85546875" style="37" bestFit="1" customWidth="1"/>
    <col min="8" max="8" width="22.7109375" style="37" customWidth="1"/>
    <col min="9" max="10" width="11.42578125" style="37"/>
    <col min="11" max="11" width="33.42578125" style="37" bestFit="1" customWidth="1"/>
    <col min="12" max="12" width="22.5703125" style="37" customWidth="1"/>
    <col min="13" max="13" width="16" style="37" customWidth="1"/>
    <col min="14" max="15" width="11.42578125" style="37"/>
    <col min="16" max="16" width="22.7109375" style="37" customWidth="1"/>
    <col min="17" max="16384" width="11.42578125" style="37"/>
  </cols>
  <sheetData>
    <row r="4" spans="2:7" x14ac:dyDescent="0.25">
      <c r="B4" s="35" t="s">
        <v>30</v>
      </c>
      <c r="C4" s="36"/>
    </row>
    <row r="5" spans="2:7" x14ac:dyDescent="0.25">
      <c r="D5" s="37" t="s">
        <v>31</v>
      </c>
      <c r="E5" s="45" t="s">
        <v>53</v>
      </c>
      <c r="F5" s="37" t="s">
        <v>32</v>
      </c>
      <c r="G5" s="37" t="s">
        <v>33</v>
      </c>
    </row>
    <row r="6" spans="2:7" x14ac:dyDescent="0.25">
      <c r="B6" s="38" t="s">
        <v>34</v>
      </c>
      <c r="C6" s="35" t="s">
        <v>35</v>
      </c>
      <c r="D6" s="35" t="s">
        <v>36</v>
      </c>
      <c r="E6" s="46">
        <v>15.5</v>
      </c>
      <c r="F6" s="40">
        <f>G6</f>
        <v>0.14405204460966542</v>
      </c>
      <c r="G6" s="41">
        <f t="shared" ref="G6:G15" si="0">(E6/$E$15)</f>
        <v>0.14405204460966542</v>
      </c>
    </row>
    <row r="7" spans="2:7" x14ac:dyDescent="0.25">
      <c r="C7" s="35" t="s">
        <v>37</v>
      </c>
      <c r="D7" s="35" t="s">
        <v>38</v>
      </c>
      <c r="E7" s="46">
        <v>15.5</v>
      </c>
      <c r="F7" s="40">
        <f>SUM(G7:G8)</f>
        <v>0.25</v>
      </c>
      <c r="G7" s="41">
        <f t="shared" si="0"/>
        <v>0.14405204460966542</v>
      </c>
    </row>
    <row r="8" spans="2:7" x14ac:dyDescent="0.25">
      <c r="C8" s="35" t="s">
        <v>37</v>
      </c>
      <c r="D8" s="35" t="s">
        <v>57</v>
      </c>
      <c r="E8" s="47">
        <v>11.4</v>
      </c>
      <c r="F8" s="39"/>
      <c r="G8" s="41">
        <f t="shared" si="0"/>
        <v>0.10594795539033457</v>
      </c>
    </row>
    <row r="9" spans="2:7" x14ac:dyDescent="0.25">
      <c r="C9" s="35" t="s">
        <v>39</v>
      </c>
      <c r="D9" s="35" t="s">
        <v>40</v>
      </c>
      <c r="E9" s="46">
        <v>16.7</v>
      </c>
      <c r="F9" s="40">
        <f>SUM(G9:G11)</f>
        <v>0.41728624535315978</v>
      </c>
      <c r="G9" s="41">
        <f t="shared" si="0"/>
        <v>0.15520446096654272</v>
      </c>
    </row>
    <row r="10" spans="2:7" x14ac:dyDescent="0.25">
      <c r="C10" s="35" t="s">
        <v>39</v>
      </c>
      <c r="D10" s="35" t="s">
        <v>41</v>
      </c>
      <c r="E10" s="46">
        <v>21.7</v>
      </c>
      <c r="F10" s="39"/>
      <c r="G10" s="41">
        <f t="shared" si="0"/>
        <v>0.20167286245353158</v>
      </c>
    </row>
    <row r="11" spans="2:7" x14ac:dyDescent="0.25">
      <c r="C11" s="35" t="s">
        <v>39</v>
      </c>
      <c r="D11" s="35" t="s">
        <v>42</v>
      </c>
      <c r="E11" s="46">
        <v>6.5</v>
      </c>
      <c r="F11" s="39"/>
      <c r="G11" s="41">
        <f t="shared" si="0"/>
        <v>6.0408921933085495E-2</v>
      </c>
    </row>
    <row r="12" spans="2:7" x14ac:dyDescent="0.25">
      <c r="C12" s="35" t="s">
        <v>43</v>
      </c>
      <c r="D12" s="35" t="s">
        <v>44</v>
      </c>
      <c r="E12" s="46">
        <v>14.7</v>
      </c>
      <c r="F12" s="40">
        <f>G12</f>
        <v>0.13661710037174721</v>
      </c>
      <c r="G12" s="41">
        <f t="shared" si="0"/>
        <v>0.13661710037174721</v>
      </c>
    </row>
    <row r="13" spans="2:7" x14ac:dyDescent="0.25">
      <c r="C13" s="35" t="s">
        <v>54</v>
      </c>
      <c r="D13" s="35" t="s">
        <v>55</v>
      </c>
      <c r="E13" s="46">
        <v>0.4</v>
      </c>
      <c r="F13" s="40">
        <f>G13</f>
        <v>3.7174721189591076E-3</v>
      </c>
      <c r="G13" s="41">
        <f t="shared" si="0"/>
        <v>3.7174721189591076E-3</v>
      </c>
    </row>
    <row r="14" spans="2:7" x14ac:dyDescent="0.25">
      <c r="C14" s="35" t="s">
        <v>45</v>
      </c>
      <c r="D14" s="35" t="s">
        <v>46</v>
      </c>
      <c r="E14" s="46">
        <v>5.2</v>
      </c>
      <c r="F14" s="40">
        <f>G14</f>
        <v>4.8327137546468397E-2</v>
      </c>
      <c r="G14" s="41">
        <f t="shared" si="0"/>
        <v>4.8327137546468397E-2</v>
      </c>
    </row>
    <row r="15" spans="2:7" x14ac:dyDescent="0.25">
      <c r="D15" s="37" t="s">
        <v>47</v>
      </c>
      <c r="E15" s="46">
        <f>SUM(E6:E14)</f>
        <v>107.60000000000001</v>
      </c>
      <c r="F15" s="43">
        <f>SUM(F6:F14)</f>
        <v>1</v>
      </c>
      <c r="G15" s="37">
        <f t="shared" si="0"/>
        <v>1</v>
      </c>
    </row>
    <row r="16" spans="2:7" x14ac:dyDescent="0.25">
      <c r="G16" s="40"/>
    </row>
    <row r="20" spans="2:7" x14ac:dyDescent="0.25">
      <c r="B20" s="38" t="s">
        <v>48</v>
      </c>
      <c r="C20" s="35" t="s">
        <v>49</v>
      </c>
      <c r="D20" s="35" t="s">
        <v>36</v>
      </c>
      <c r="E20" s="46">
        <v>15.5</v>
      </c>
      <c r="F20" s="40">
        <f>G20</f>
        <v>0.14405204460966542</v>
      </c>
      <c r="G20" s="41">
        <f>(E20/$E$15)</f>
        <v>0.14405204460966542</v>
      </c>
    </row>
    <row r="21" spans="2:7" x14ac:dyDescent="0.25">
      <c r="C21" s="35" t="s">
        <v>50</v>
      </c>
      <c r="D21" s="35" t="s">
        <v>38</v>
      </c>
      <c r="E21" s="46">
        <v>15.5</v>
      </c>
      <c r="F21" s="40">
        <f>SUM(G21:G22)</f>
        <v>0.25</v>
      </c>
      <c r="G21" s="41">
        <f t="shared" ref="G21:G29" si="1">(E21/$E$15)</f>
        <v>0.14405204460966542</v>
      </c>
    </row>
    <row r="22" spans="2:7" x14ac:dyDescent="0.25">
      <c r="C22" s="35" t="s">
        <v>50</v>
      </c>
      <c r="D22" s="35" t="s">
        <v>58</v>
      </c>
      <c r="E22" s="47">
        <v>11.4</v>
      </c>
      <c r="F22" s="39"/>
      <c r="G22" s="41">
        <f>(E22/$E$15)</f>
        <v>0.10594795539033457</v>
      </c>
    </row>
    <row r="23" spans="2:7" x14ac:dyDescent="0.25">
      <c r="C23" s="35" t="s">
        <v>51</v>
      </c>
      <c r="D23" s="35" t="s">
        <v>40</v>
      </c>
      <c r="E23" s="46">
        <v>16.7</v>
      </c>
      <c r="F23" s="40">
        <f>SUM(G23:G25)</f>
        <v>0.41728624535315978</v>
      </c>
      <c r="G23" s="41">
        <f t="shared" si="1"/>
        <v>0.15520446096654272</v>
      </c>
    </row>
    <row r="24" spans="2:7" x14ac:dyDescent="0.25">
      <c r="C24" s="35" t="s">
        <v>51</v>
      </c>
      <c r="D24" s="35" t="s">
        <v>41</v>
      </c>
      <c r="E24" s="46">
        <v>21.7</v>
      </c>
      <c r="F24" s="39"/>
      <c r="G24" s="41">
        <f t="shared" si="1"/>
        <v>0.20167286245353158</v>
      </c>
    </row>
    <row r="25" spans="2:7" x14ac:dyDescent="0.25">
      <c r="C25" s="35" t="s">
        <v>51</v>
      </c>
      <c r="D25" s="35" t="s">
        <v>42</v>
      </c>
      <c r="E25" s="46">
        <v>6.5</v>
      </c>
      <c r="F25" s="39"/>
      <c r="G25" s="41">
        <f t="shared" si="1"/>
        <v>6.0408921933085495E-2</v>
      </c>
    </row>
    <row r="26" spans="2:7" x14ac:dyDescent="0.25">
      <c r="C26" s="35" t="s">
        <v>52</v>
      </c>
      <c r="D26" s="35" t="s">
        <v>44</v>
      </c>
      <c r="E26" s="46">
        <v>14.7</v>
      </c>
      <c r="F26" s="40">
        <f>G26</f>
        <v>0.13661710037174721</v>
      </c>
      <c r="G26" s="41">
        <f t="shared" si="1"/>
        <v>0.13661710037174721</v>
      </c>
    </row>
    <row r="27" spans="2:7" x14ac:dyDescent="0.25">
      <c r="C27" s="35" t="s">
        <v>56</v>
      </c>
      <c r="D27" s="35" t="s">
        <v>55</v>
      </c>
      <c r="E27" s="46">
        <v>0.4</v>
      </c>
      <c r="F27" s="40">
        <f>G27</f>
        <v>3.7174721189591076E-3</v>
      </c>
      <c r="G27" s="41">
        <f t="shared" si="1"/>
        <v>3.7174721189591076E-3</v>
      </c>
    </row>
    <row r="28" spans="2:7" x14ac:dyDescent="0.25">
      <c r="C28" s="35" t="s">
        <v>45</v>
      </c>
      <c r="D28" s="35"/>
      <c r="E28" s="46">
        <v>5.2</v>
      </c>
      <c r="F28" s="40">
        <f>G28</f>
        <v>4.8327137546468397E-2</v>
      </c>
      <c r="G28" s="41">
        <f t="shared" si="1"/>
        <v>4.8327137546468397E-2</v>
      </c>
    </row>
    <row r="29" spans="2:7" x14ac:dyDescent="0.25">
      <c r="D29" s="37" t="s">
        <v>47</v>
      </c>
      <c r="E29" s="48">
        <f>SUM(E20:E28)</f>
        <v>107.60000000000001</v>
      </c>
      <c r="F29" s="43">
        <f>SUM(F20:F28)</f>
        <v>1</v>
      </c>
      <c r="G29" s="37">
        <f t="shared" si="1"/>
        <v>1</v>
      </c>
    </row>
    <row r="30" spans="2:7" x14ac:dyDescent="0.25">
      <c r="G30" s="40"/>
    </row>
    <row r="31" spans="2:7" x14ac:dyDescent="0.25">
      <c r="E31" s="39"/>
      <c r="F31" s="39"/>
    </row>
    <row r="33" spans="4:5" x14ac:dyDescent="0.25">
      <c r="E33" s="44"/>
    </row>
    <row r="35" spans="4:5" x14ac:dyDescent="0.25">
      <c r="D35" s="42"/>
    </row>
  </sheetData>
  <pageMargins left="0.7" right="0.7" top="0.78740157499999996" bottom="0.78740157499999996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407F26D7FA917443907B9E1059FA2B48" ma:contentTypeVersion="0" ma:contentTypeDescription="Standard Excel-regneark." ma:contentTypeScope="" ma:versionID="57063c1c4a3ca8642e011509e2c62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342F7D-DD12-42E8-8E52-D90CBC5D7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B24389-6296-44D0-A8EC-4848AE009BB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2028D5-CC56-4503-8ACC-D67B2552A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2</vt:i4>
      </vt:variant>
    </vt:vector>
  </HeadingPairs>
  <TitlesOfParts>
    <vt:vector size="4" baseType="lpstr">
      <vt:lpstr>Fig-data</vt:lpstr>
      <vt:lpstr>Tallgrunnlag fra OD</vt:lpstr>
      <vt:lpstr>Fig-n</vt:lpstr>
      <vt:lpstr>Fig-e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Erik Christopher Reinskou</cp:lastModifiedBy>
  <cp:lastPrinted>2016-02-15T11:51:20Z</cp:lastPrinted>
  <dcterms:created xsi:type="dcterms:W3CDTF">2011-06-06T20:00:18Z</dcterms:created>
  <dcterms:modified xsi:type="dcterms:W3CDTF">2017-01-24T19:47:53Z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0x0101004CDB2DF23ADD41698A8980908777EB5F00407F26D7FA917443907B9E1059FA2B48</vt:lpwstr>
  </property>
</Properties>
</file>