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tatsbudsjett (NB2021)/Figurer til oppdatering/"/>
    </mc:Choice>
  </mc:AlternateContent>
  <xr:revisionPtr revIDLastSave="5" documentId="8_{ABA126C1-36D0-4628-8892-71FF9FB0126D}" xr6:coauthVersionLast="45" xr6:coauthVersionMax="45" xr10:uidLastSave="{934897BB-EF86-4A10-A342-D1836D960796}"/>
  <bookViews>
    <workbookView xWindow="6225" yWindow="1530" windowWidth="32175" windowHeight="19200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24" l="1"/>
  <c r="L75" i="24" l="1"/>
  <c r="L76" i="24"/>
  <c r="L77" i="24"/>
  <c r="L78" i="24"/>
  <c r="H74" i="24"/>
  <c r="I74" i="24" s="1"/>
  <c r="H75" i="24"/>
  <c r="J75" i="24" s="1"/>
  <c r="H76" i="24"/>
  <c r="I76" i="24" s="1"/>
  <c r="K76" i="24" s="1"/>
  <c r="H77" i="24"/>
  <c r="I77" i="24" s="1"/>
  <c r="K77" i="24" s="1"/>
  <c r="H78" i="24"/>
  <c r="I78" i="24" s="1"/>
  <c r="K78" i="24" s="1"/>
  <c r="I75" i="24" l="1"/>
  <c r="K75" i="24" s="1"/>
  <c r="J77" i="24"/>
  <c r="J76" i="24"/>
  <c r="J78" i="24"/>
  <c r="H70" i="24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J39" i="24" s="1"/>
  <c r="I39" i="24" l="1"/>
  <c r="K39" i="24" s="1"/>
  <c r="J70" i="24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J32" i="24" s="1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J57" i="24" s="1"/>
  <c r="H58" i="24"/>
  <c r="J58" i="24" s="1"/>
  <c r="H59" i="24"/>
  <c r="J59" i="24" s="1"/>
  <c r="H60" i="24"/>
  <c r="J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J67" i="24" s="1"/>
  <c r="H68" i="24"/>
  <c r="J68" i="24" s="1"/>
  <c r="H69" i="24"/>
  <c r="J69" i="24" s="1"/>
  <c r="H71" i="24"/>
  <c r="J71" i="24" s="1"/>
  <c r="H72" i="24"/>
  <c r="J72" i="24" s="1"/>
  <c r="J73" i="24"/>
  <c r="J74" i="24"/>
  <c r="I32" i="24" l="1"/>
  <c r="K32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K74" i="24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<sst xmlns="http://schemas.openxmlformats.org/spreadsheetml/2006/main" count="43" uniqueCount="42">
  <si>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</si>
  <si>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</si>
  <si>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</si>
  <si>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</si>
  <si>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</si>
  <si>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</si>
  <si>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</si>
  <si>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</si>
  <si>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</si>
  <si>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</si>
  <si>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</si>
  <si>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</si>
  <si>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</si>
  <si>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</si>
  <si>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</si>
  <si>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</si>
  <si>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</si>
  <si>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</si>
  <si>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</si>
  <si>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</si>
  <si>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</si>
  <si>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</si>
  <si>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</si>
  <si>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</si>
  <si>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</si>
  <si>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</si>
  <si>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</si>
  <si>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</si>
  <si>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</si>
  <si>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</si>
  <si>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</si>
  <si>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</si>
  <si>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</si>
  <si>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</si>
  <si>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</si>
  <si>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</si>
  <si>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</si>
  <si>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</si>
  <si>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</si>
  <si>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</si>
  <si>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1970-2024</t>
  </si>
  <si>
    <t>Historical and expected production in Norway, 1970-2024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</si>
</sst>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'Fig-data'!$D$24:$D$78</c:f>
              <c:numCache>
                <c:formatCode>0.00</c:formatCode>
                <c:ptCount val="55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92.28</c:v>
                </c:pt>
                <c:pt idx="48">
                  <c:v>86.27</c:v>
                </c:pt>
                <c:pt idx="49">
                  <c:v>81.739999999999995</c:v>
                </c:pt>
                <c:pt idx="50">
                  <c:v>99.66</c:v>
                </c:pt>
                <c:pt idx="51">
                  <c:v>105.19</c:v>
                </c:pt>
                <c:pt idx="52">
                  <c:v>111.83</c:v>
                </c:pt>
                <c:pt idx="53">
                  <c:v>115.88</c:v>
                </c:pt>
                <c:pt idx="54">
                  <c:v>117.91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'Fig-data'!$E$24:$E$78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1.57</c:v>
                </c:pt>
                <c:pt idx="51">
                  <c:v>1.55</c:v>
                </c:pt>
                <c:pt idx="52">
                  <c:v>1.47</c:v>
                </c:pt>
                <c:pt idx="53">
                  <c:v>1.1599999999999999</c:v>
                </c:pt>
                <c:pt idx="5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'Fig-data'!$F$24:$F$78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19.456</c:v>
                </c:pt>
                <c:pt idx="49">
                  <c:v>17.38</c:v>
                </c:pt>
                <c:pt idx="50">
                  <c:v>17.16</c:v>
                </c:pt>
                <c:pt idx="51">
                  <c:v>18.25</c:v>
                </c:pt>
                <c:pt idx="52">
                  <c:v>18.04</c:v>
                </c:pt>
                <c:pt idx="53">
                  <c:v>17.329999999999998</c:v>
                </c:pt>
                <c:pt idx="54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'Fig-data'!$G$24:$G$78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113.23</c:v>
                </c:pt>
                <c:pt idx="50">
                  <c:v>115.02</c:v>
                </c:pt>
                <c:pt idx="51">
                  <c:v>117.24</c:v>
                </c:pt>
                <c:pt idx="52">
                  <c:v>118.89</c:v>
                </c:pt>
                <c:pt idx="53">
                  <c:v>119.77</c:v>
                </c:pt>
                <c:pt idx="54">
                  <c:v>119.93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'Fig-data'!$J$24:$J$78</c:f>
              <c:numCache>
                <c:formatCode>0.00</c:formatCode>
                <c:ptCount val="55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4.079883561643836</c:v>
                </c:pt>
                <c:pt idx="48">
                  <c:v>3.9174809315068488</c:v>
                </c:pt>
                <c:pt idx="49">
                  <c:v>3.688007945205479</c:v>
                </c:pt>
                <c:pt idx="50">
                  <c:v>4.0113357923497261</c:v>
                </c:pt>
                <c:pt idx="51">
                  <c:v>4.174319726027397</c:v>
                </c:pt>
                <c:pt idx="52">
                  <c:v>4.3121827397260279</c:v>
                </c:pt>
                <c:pt idx="53">
                  <c:v>4.3795632876712327</c:v>
                </c:pt>
                <c:pt idx="54">
                  <c:v>4.4014532786885248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'Fig-data'!$D$24:$D$78</c:f>
              <c:numCache>
                <c:formatCode>0.00</c:formatCode>
                <c:ptCount val="55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92.28</c:v>
                </c:pt>
                <c:pt idx="48">
                  <c:v>86.27</c:v>
                </c:pt>
                <c:pt idx="49">
                  <c:v>81.739999999999995</c:v>
                </c:pt>
                <c:pt idx="50">
                  <c:v>99.66</c:v>
                </c:pt>
                <c:pt idx="51">
                  <c:v>105.19</c:v>
                </c:pt>
                <c:pt idx="52">
                  <c:v>111.83</c:v>
                </c:pt>
                <c:pt idx="53">
                  <c:v>115.88</c:v>
                </c:pt>
                <c:pt idx="54">
                  <c:v>117.91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'Fig-data'!$E$24:$E$78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1.57</c:v>
                </c:pt>
                <c:pt idx="51">
                  <c:v>1.55</c:v>
                </c:pt>
                <c:pt idx="52">
                  <c:v>1.47</c:v>
                </c:pt>
                <c:pt idx="53">
                  <c:v>1.1599999999999999</c:v>
                </c:pt>
                <c:pt idx="5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'Fig-data'!$F$24:$F$78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19.456</c:v>
                </c:pt>
                <c:pt idx="49">
                  <c:v>17.38</c:v>
                </c:pt>
                <c:pt idx="50">
                  <c:v>17.16</c:v>
                </c:pt>
                <c:pt idx="51">
                  <c:v>18.25</c:v>
                </c:pt>
                <c:pt idx="52">
                  <c:v>18.04</c:v>
                </c:pt>
                <c:pt idx="53">
                  <c:v>17.329999999999998</c:v>
                </c:pt>
                <c:pt idx="54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'Fig-data'!$G$24:$G$78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113.23</c:v>
                </c:pt>
                <c:pt idx="50">
                  <c:v>115.02</c:v>
                </c:pt>
                <c:pt idx="51">
                  <c:v>117.24</c:v>
                </c:pt>
                <c:pt idx="52">
                  <c:v>118.89</c:v>
                </c:pt>
                <c:pt idx="53">
                  <c:v>119.77</c:v>
                </c:pt>
                <c:pt idx="54">
                  <c:v>119.93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'Fig-data'!$J$24:$J$78</c:f>
              <c:numCache>
                <c:formatCode>0.00</c:formatCode>
                <c:ptCount val="55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4.079883561643836</c:v>
                </c:pt>
                <c:pt idx="48">
                  <c:v>3.9174809315068488</c:v>
                </c:pt>
                <c:pt idx="49">
                  <c:v>3.688007945205479</c:v>
                </c:pt>
                <c:pt idx="50">
                  <c:v>4.0113357923497261</c:v>
                </c:pt>
                <c:pt idx="51">
                  <c:v>4.174319726027397</c:v>
                </c:pt>
                <c:pt idx="52">
                  <c:v>4.3121827397260279</c:v>
                </c:pt>
                <c:pt idx="53">
                  <c:v>4.3795632876712327</c:v>
                </c:pt>
                <c:pt idx="54">
                  <c:v>4.4014532786885248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8"/>
  <sheetViews>
    <sheetView tabSelected="1" topLeftCell="A34" zoomScale="110" zoomScaleNormal="110" workbookViewId="0">
      <selection activeCell="G64" sqref="G64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1:15" ht="13.5" thickBot="1" x14ac:dyDescent="0.25"/>
    <row r="2" spans="1:15" s="4" customFormat="1" ht="15.75" thickBot="1" x14ac:dyDescent="0.25">
      <c r="A2" s="13"/>
      <c r="B2" s="29" t="s">
        <v>11</v>
      </c>
      <c r="C2" s="28"/>
      <c r="D2" s="27" t="s">
        <v>23</v>
      </c>
      <c r="E2" s="32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s="4" customFormat="1" ht="15.75" thickBot="1" x14ac:dyDescent="0.3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5" x14ac:dyDescent="0.25">
      <c r="A4" s="13"/>
      <c r="B4" s="12" t="s">
        <v>0</v>
      </c>
      <c r="C4" s="35" t="s">
        <v>40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s="4" customFormat="1" ht="15.75" thickBot="1" x14ac:dyDescent="0.3">
      <c r="A5" s="13"/>
      <c r="B5" s="20" t="s">
        <v>1</v>
      </c>
      <c r="C5" s="37" t="s">
        <v>41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" customFormat="1" ht="15.75" thickBot="1" x14ac:dyDescent="0.3">
      <c r="B6" s="17"/>
      <c r="D6" s="16"/>
      <c r="F6" s="15"/>
    </row>
    <row r="7" spans="1:15" s="4" customFormat="1" ht="15.75" thickBot="1" x14ac:dyDescent="0.3">
      <c r="B7" s="24" t="s">
        <v>2</v>
      </c>
      <c r="C7" s="13"/>
      <c r="D7" s="13"/>
      <c r="E7" s="23"/>
      <c r="F7" s="13"/>
      <c r="G7" s="15"/>
    </row>
    <row r="8" spans="1:15" s="4" customFormat="1" ht="15" x14ac:dyDescent="0.25">
      <c r="B8" s="12" t="s">
        <v>3</v>
      </c>
      <c r="C8" s="39"/>
      <c r="D8" s="40"/>
      <c r="E8" s="40"/>
      <c r="F8" s="41"/>
      <c r="G8" s="15"/>
    </row>
    <row r="9" spans="1:15" s="4" customFormat="1" ht="15" x14ac:dyDescent="0.25">
      <c r="B9" s="22" t="s">
        <v>4</v>
      </c>
      <c r="C9" s="42"/>
      <c r="D9" s="43"/>
      <c r="E9" s="43"/>
      <c r="F9" s="44"/>
    </row>
    <row r="10" spans="1:15" s="4" customFormat="1" ht="15" x14ac:dyDescent="0.25">
      <c r="B10" s="21" t="s">
        <v>6</v>
      </c>
      <c r="C10" s="45" t="s">
        <v>21</v>
      </c>
      <c r="D10" s="46"/>
      <c r="E10" s="46"/>
      <c r="F10" s="47"/>
      <c r="G10" s="15"/>
    </row>
    <row r="11" spans="1:15" s="4" customFormat="1" ht="15" x14ac:dyDescent="0.25">
      <c r="B11" s="22" t="s">
        <v>5</v>
      </c>
      <c r="C11" s="50" t="s">
        <v>37</v>
      </c>
      <c r="D11" s="51"/>
      <c r="E11" s="51"/>
      <c r="F11" s="52"/>
      <c r="G11" s="15"/>
    </row>
    <row r="12" spans="1:15" s="4" customFormat="1" ht="15" x14ac:dyDescent="0.25">
      <c r="B12" s="21" t="s">
        <v>7</v>
      </c>
      <c r="C12" s="45" t="s">
        <v>38</v>
      </c>
      <c r="D12" s="46"/>
      <c r="E12" s="46"/>
      <c r="F12" s="47"/>
      <c r="G12" s="15"/>
    </row>
    <row r="13" spans="1:15" s="4" customFormat="1" ht="15.75" thickBot="1" x14ac:dyDescent="0.3">
      <c r="B13" s="20" t="s">
        <v>8</v>
      </c>
      <c r="C13" s="53" t="s">
        <v>39</v>
      </c>
      <c r="D13" s="54"/>
      <c r="E13" s="54"/>
      <c r="F13" s="55"/>
      <c r="G13" s="15"/>
    </row>
    <row r="14" spans="1:15" s="4" customFormat="1" ht="15.75" thickBot="1" x14ac:dyDescent="0.3">
      <c r="B14" s="17"/>
      <c r="C14" s="13"/>
      <c r="E14" s="16"/>
      <c r="G14" s="15"/>
    </row>
    <row r="15" spans="1:15" s="4" customFormat="1" ht="15" x14ac:dyDescent="0.25">
      <c r="B15" s="12" t="s">
        <v>22</v>
      </c>
      <c r="C15" s="56" t="s">
        <v>15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s="4" customFormat="1" ht="15.75" thickBot="1" x14ac:dyDescent="0.3">
      <c r="B16" s="20" t="s">
        <v>10</v>
      </c>
      <c r="C16" s="48" t="s">
        <v>16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6384" s="4" customFormat="1" ht="15.75" thickBot="1" x14ac:dyDescent="0.3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">
      <c r="B18" s="19" t="s"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6384" s="4" customFormat="1" ht="15.75" customHeight="1" thickBot="1" x14ac:dyDescent="0.3">
      <c r="B19" s="18" t="s">
        <v>14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6384" s="4" customFormat="1" ht="15" x14ac:dyDescent="0.25">
      <c r="B20" s="17"/>
      <c r="C20" s="13"/>
      <c r="E20" s="16"/>
      <c r="G20" s="15"/>
    </row>
    <row r="21" spans="1:16384" s="4" customFormat="1" ht="13.5" thickBot="1" x14ac:dyDescent="0.25">
      <c r="B21" s="14"/>
      <c r="E21" s="13"/>
      <c r="F21" s="13"/>
      <c r="G21" s="13"/>
    </row>
    <row r="22" spans="1:16384" s="4" customFormat="1" ht="15.75" customHeight="1" x14ac:dyDescent="0.25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">
      <c r="A24"/>
      <c r="B24">
        <v>1970</v>
      </c>
      <c r="C24">
        <v>1970</v>
      </c>
      <c r="D24" s="3">
        <v>0</v>
      </c>
      <c r="E24" s="3"/>
      <c r="F24" s="3"/>
      <c r="G24" s="3"/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3" si="1">H25-G25</f>
        <v>0.36</v>
      </c>
      <c r="J25" s="31">
        <f>(H25)*6.29/IF(MOD(B25,4)=0,366,365)</f>
        <v>6.2038356164383556E-3</v>
      </c>
      <c r="K25" s="31">
        <f>(I25)*6.29/IF(MOD(B25,4)=0,366,365)</f>
        <v>6.2038356164383556E-3</v>
      </c>
      <c r="L25" s="31">
        <f>(G25)*6.29/IF(MOD(C25,4)=0,366,365)</f>
        <v>0</v>
      </c>
      <c r="P25" s="3"/>
    </row>
    <row r="26" spans="1:16384" x14ac:dyDescent="0.2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1">
        <f t="shared" ref="J26:J74" si="2">(H26)*6.29/IF(MOD(B26,4)=0,366,365)</f>
        <v>3.3168579234972677E-2</v>
      </c>
      <c r="K26" s="31">
        <f t="shared" ref="K26:K74" si="3">(I26)*6.29/IF(MOD(B26,4)=0,366,365)</f>
        <v>3.3168579234972677E-2</v>
      </c>
      <c r="L26" s="31">
        <f t="shared" ref="L26:L74" si="4">(G26)*6.29/IF(MOD(C26,4)=0,366,365)</f>
        <v>0</v>
      </c>
      <c r="P26" s="3"/>
    </row>
    <row r="27" spans="1:16384" x14ac:dyDescent="0.2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1">
        <f t="shared" si="2"/>
        <v>3.2225479452054798E-2</v>
      </c>
      <c r="K27" s="31">
        <f t="shared" si="3"/>
        <v>3.2225479452054798E-2</v>
      </c>
      <c r="L27" s="31">
        <f t="shared" si="4"/>
        <v>0</v>
      </c>
      <c r="P27" s="3"/>
    </row>
    <row r="28" spans="1:16384" x14ac:dyDescent="0.2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1">
        <f t="shared" si="2"/>
        <v>3.4638082191780821E-2</v>
      </c>
      <c r="K28" s="31">
        <f t="shared" si="3"/>
        <v>3.4638082191780821E-2</v>
      </c>
      <c r="L28" s="31">
        <f t="shared" si="4"/>
        <v>0</v>
      </c>
      <c r="P28" s="3"/>
    </row>
    <row r="29" spans="1:16384" x14ac:dyDescent="0.2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1">
        <f t="shared" si="2"/>
        <v>0.18956164383561644</v>
      </c>
      <c r="K29" s="31">
        <f t="shared" si="3"/>
        <v>0.18956164383561644</v>
      </c>
      <c r="L29" s="31">
        <f t="shared" si="4"/>
        <v>0</v>
      </c>
      <c r="P29" s="3"/>
    </row>
    <row r="30" spans="1:16384" x14ac:dyDescent="0.2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1">
        <f t="shared" si="2"/>
        <v>0.27892540983606562</v>
      </c>
      <c r="K30" s="31">
        <f t="shared" si="3"/>
        <v>0.27892540983606562</v>
      </c>
      <c r="L30" s="31">
        <f t="shared" si="4"/>
        <v>0</v>
      </c>
      <c r="P30" s="3"/>
    </row>
    <row r="31" spans="1:16384" x14ac:dyDescent="0.2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1">
        <f t="shared" si="2"/>
        <v>0.33362849315068493</v>
      </c>
      <c r="K31" s="31">
        <f t="shared" si="3"/>
        <v>0.28675506849315069</v>
      </c>
      <c r="L31" s="31">
        <f t="shared" si="4"/>
        <v>4.6873424657534253E-2</v>
      </c>
      <c r="P31" s="3"/>
    </row>
    <row r="32" spans="1:16384" x14ac:dyDescent="0.2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1">
        <f t="shared" si="2"/>
        <v>0.6079758904109589</v>
      </c>
      <c r="K32" s="31">
        <f t="shared" si="3"/>
        <v>0.3560312328767124</v>
      </c>
      <c r="L32" s="31">
        <f t="shared" si="4"/>
        <v>0.25194465753424655</v>
      </c>
      <c r="P32" s="3"/>
    </row>
    <row r="33" spans="2:16" x14ac:dyDescent="0.2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1">
        <f t="shared" si="2"/>
        <v>0.77134356164383555</v>
      </c>
      <c r="K33" s="31">
        <f t="shared" si="3"/>
        <v>0.40755753424657531</v>
      </c>
      <c r="L33" s="31">
        <f t="shared" si="4"/>
        <v>0.36378602739726029</v>
      </c>
      <c r="P33" s="3"/>
    </row>
    <row r="34" spans="2:16" x14ac:dyDescent="0.2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1">
        <f t="shared" si="2"/>
        <v>0.96841939890710382</v>
      </c>
      <c r="K34" s="31">
        <f t="shared" si="3"/>
        <v>0.52777568306010925</v>
      </c>
      <c r="L34" s="31">
        <f t="shared" si="4"/>
        <v>0.44064371584699452</v>
      </c>
      <c r="P34" s="3"/>
    </row>
    <row r="35" spans="2:16" x14ac:dyDescent="0.2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1">
        <f t="shared" si="2"/>
        <v>0.94746356164383572</v>
      </c>
      <c r="K35" s="31">
        <f t="shared" si="3"/>
        <v>0.51181643835616442</v>
      </c>
      <c r="L35" s="31">
        <f t="shared" si="4"/>
        <v>0.43564712328767125</v>
      </c>
      <c r="P35" s="3"/>
    </row>
    <row r="36" spans="2:16" x14ac:dyDescent="0.2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1">
        <f t="shared" si="2"/>
        <v>0.94642958904109586</v>
      </c>
      <c r="K36" s="31">
        <f t="shared" si="3"/>
        <v>0.53180657534246578</v>
      </c>
      <c r="L36" s="31">
        <f t="shared" si="4"/>
        <v>0.41462301369863014</v>
      </c>
      <c r="P36" s="3"/>
    </row>
    <row r="37" spans="2:16" x14ac:dyDescent="0.2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1">
        <f t="shared" si="2"/>
        <v>1.0605112328767123</v>
      </c>
      <c r="K37" s="31">
        <f t="shared" si="3"/>
        <v>0.66122547945205479</v>
      </c>
      <c r="L37" s="31">
        <f t="shared" si="4"/>
        <v>0.39928575342465755</v>
      </c>
      <c r="P37" s="3"/>
    </row>
    <row r="38" spans="2:16" x14ac:dyDescent="0.2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1">
        <f t="shared" si="2"/>
        <v>1.193037704918033</v>
      </c>
      <c r="K38" s="31">
        <f t="shared" si="3"/>
        <v>0.75256584699453566</v>
      </c>
      <c r="L38" s="31">
        <f t="shared" si="4"/>
        <v>0.44047185792349725</v>
      </c>
      <c r="P38" s="3"/>
    </row>
    <row r="39" spans="2:16" x14ac:dyDescent="0.2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1">
        <f t="shared" si="2"/>
        <v>1.2635145205479452</v>
      </c>
      <c r="K39" s="31">
        <f t="shared" si="3"/>
        <v>0.82390383561643821</v>
      </c>
      <c r="L39" s="31">
        <f t="shared" si="4"/>
        <v>0.4396106849315069</v>
      </c>
      <c r="P39" s="3"/>
    </row>
    <row r="40" spans="2:16" x14ac:dyDescent="0.2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1">
        <f t="shared" si="2"/>
        <v>1.3584676712328769</v>
      </c>
      <c r="K40" s="31">
        <f t="shared" si="3"/>
        <v>0.90782794520547971</v>
      </c>
      <c r="L40" s="31">
        <f t="shared" si="4"/>
        <v>0.45063972602739721</v>
      </c>
      <c r="P40" s="3"/>
    </row>
    <row r="41" spans="2:16" x14ac:dyDescent="0.2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1">
        <f t="shared" si="2"/>
        <v>1.5428594520547945</v>
      </c>
      <c r="K41" s="31">
        <f t="shared" si="3"/>
        <v>1.0534457534246575</v>
      </c>
      <c r="L41" s="31">
        <f t="shared" si="4"/>
        <v>0.48941369863013695</v>
      </c>
      <c r="P41" s="3"/>
    </row>
    <row r="42" spans="2:16" x14ac:dyDescent="0.2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1">
        <f t="shared" si="2"/>
        <v>1.687644808743169</v>
      </c>
      <c r="K42" s="31">
        <f t="shared" si="3"/>
        <v>1.196474863387978</v>
      </c>
      <c r="L42" s="31">
        <f t="shared" si="4"/>
        <v>0.49116994535519121</v>
      </c>
      <c r="P42" s="3"/>
    </row>
    <row r="43" spans="2:16" x14ac:dyDescent="0.2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1">
        <f t="shared" si="2"/>
        <v>2.0681175342465754</v>
      </c>
      <c r="K43" s="31">
        <f t="shared" si="3"/>
        <v>1.5669854794520548</v>
      </c>
      <c r="L43" s="31">
        <f t="shared" si="4"/>
        <v>0.5011320547945205</v>
      </c>
      <c r="P43" s="3"/>
    </row>
    <row r="44" spans="2:16" x14ac:dyDescent="0.2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1">
        <f t="shared" si="2"/>
        <v>2.16427698630137</v>
      </c>
      <c r="K44" s="31">
        <f t="shared" si="3"/>
        <v>1.7163945205479454</v>
      </c>
      <c r="L44" s="31">
        <f t="shared" si="4"/>
        <v>0.44788246575342461</v>
      </c>
      <c r="P44" s="3"/>
    </row>
    <row r="45" spans="2:16" x14ac:dyDescent="0.2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1">
        <f t="shared" si="2"/>
        <v>2.3958868493150685</v>
      </c>
      <c r="K45" s="31">
        <f t="shared" si="3"/>
        <v>1.9554145205479454</v>
      </c>
      <c r="L45" s="31">
        <f t="shared" si="4"/>
        <v>0.44047232876712328</v>
      </c>
      <c r="P45" s="3"/>
    </row>
    <row r="46" spans="2:16" x14ac:dyDescent="0.2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1">
        <f t="shared" si="2"/>
        <v>2.6725625683060108</v>
      </c>
      <c r="K46" s="31">
        <f t="shared" si="3"/>
        <v>2.2171390710382513</v>
      </c>
      <c r="L46" s="31">
        <f t="shared" si="4"/>
        <v>0.45542349726775955</v>
      </c>
      <c r="P46" s="3"/>
    </row>
    <row r="47" spans="2:16" x14ac:dyDescent="0.2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1">
        <f t="shared" si="2"/>
        <v>2.8156797260273976</v>
      </c>
      <c r="K47" s="31">
        <f t="shared" si="3"/>
        <v>2.3752073972602741</v>
      </c>
      <c r="L47" s="31">
        <f t="shared" si="4"/>
        <v>0.44047232876712328</v>
      </c>
      <c r="P47" s="3"/>
    </row>
    <row r="48" spans="2:16" x14ac:dyDescent="0.2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1">
        <f t="shared" si="2"/>
        <v>3.1653347945205486</v>
      </c>
      <c r="K48" s="31">
        <f t="shared" si="3"/>
        <v>2.6848821917808223</v>
      </c>
      <c r="L48" s="31">
        <f t="shared" si="4"/>
        <v>0.48045260273972601</v>
      </c>
      <c r="P48" s="3"/>
    </row>
    <row r="49" spans="2:16" x14ac:dyDescent="0.2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1">
        <f t="shared" si="2"/>
        <v>3.394359726027397</v>
      </c>
      <c r="K49" s="31">
        <f t="shared" si="3"/>
        <v>2.8934000000000002</v>
      </c>
      <c r="L49" s="31">
        <f t="shared" si="4"/>
        <v>0.50095972602739725</v>
      </c>
      <c r="P49" s="3"/>
    </row>
    <row r="50" spans="2:16" x14ac:dyDescent="0.2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1">
        <f t="shared" si="2"/>
        <v>3.8884573770491797</v>
      </c>
      <c r="K50" s="31">
        <f t="shared" si="3"/>
        <v>3.2225079234972673</v>
      </c>
      <c r="L50" s="31">
        <f t="shared" si="4"/>
        <v>0.6659494535519126</v>
      </c>
      <c r="P50" s="3"/>
    </row>
    <row r="51" spans="2:16" x14ac:dyDescent="0.2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1">
        <f t="shared" si="2"/>
        <v>4.0276679452054784</v>
      </c>
      <c r="K51" s="31">
        <f t="shared" si="3"/>
        <v>3.2632175342465746</v>
      </c>
      <c r="L51" s="31">
        <f t="shared" si="4"/>
        <v>0.7644504109589042</v>
      </c>
      <c r="P51" s="3"/>
    </row>
    <row r="52" spans="2:16" x14ac:dyDescent="0.2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1">
        <f t="shared" si="2"/>
        <v>3.9332317808219179</v>
      </c>
      <c r="K52" s="31">
        <f t="shared" si="3"/>
        <v>3.1222526027397262</v>
      </c>
      <c r="L52" s="31">
        <f t="shared" si="4"/>
        <v>0.81097917808219178</v>
      </c>
      <c r="P52" s="3"/>
    </row>
    <row r="53" spans="2:16" x14ac:dyDescent="0.2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1">
        <f t="shared" si="2"/>
        <v>3.9616660273972601</v>
      </c>
      <c r="K53" s="31">
        <f t="shared" si="3"/>
        <v>3.1224249315068491</v>
      </c>
      <c r="L53" s="31">
        <f t="shared" si="4"/>
        <v>0.83924109589041107</v>
      </c>
      <c r="P53" s="3"/>
    </row>
    <row r="54" spans="2:16" x14ac:dyDescent="0.2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1">
        <f t="shared" si="2"/>
        <v>4.1460724043715853</v>
      </c>
      <c r="K54" s="31">
        <f t="shared" si="3"/>
        <v>3.3309502732240435</v>
      </c>
      <c r="L54" s="31">
        <f t="shared" si="4"/>
        <v>0.81512213114754095</v>
      </c>
      <c r="P54" s="3"/>
    </row>
    <row r="55" spans="2:16" x14ac:dyDescent="0.2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1">
        <f t="shared" si="2"/>
        <v>4.3361364383561645</v>
      </c>
      <c r="K55" s="31">
        <f t="shared" si="3"/>
        <v>3.4029761643835608</v>
      </c>
      <c r="L55" s="31">
        <f t="shared" si="4"/>
        <v>0.93316027397260271</v>
      </c>
      <c r="P55" s="3"/>
    </row>
    <row r="56" spans="2:16" x14ac:dyDescent="0.2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1">
        <f t="shared" si="2"/>
        <v>4.4512520547945211</v>
      </c>
      <c r="K56" s="31">
        <f t="shared" si="3"/>
        <v>3.3219816438356164</v>
      </c>
      <c r="L56" s="31">
        <f t="shared" si="4"/>
        <v>1.129270410958904</v>
      </c>
      <c r="P56" s="3"/>
    </row>
    <row r="57" spans="2:16" x14ac:dyDescent="0.2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2" si="5">SUM(D57:G57)</f>
        <v>261.68</v>
      </c>
      <c r="I57" s="3">
        <f t="shared" si="1"/>
        <v>188.75</v>
      </c>
      <c r="J57" s="31">
        <f t="shared" si="2"/>
        <v>4.5094991780821916</v>
      </c>
      <c r="K57" s="31">
        <f t="shared" si="3"/>
        <v>3.2527054794520547</v>
      </c>
      <c r="L57" s="31">
        <f t="shared" si="4"/>
        <v>1.2567936986301371</v>
      </c>
      <c r="P57" s="3"/>
    </row>
    <row r="58" spans="2:16" x14ac:dyDescent="0.2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1">
        <f t="shared" si="2"/>
        <v>4.5403144808743159</v>
      </c>
      <c r="K58" s="31">
        <f t="shared" si="3"/>
        <v>3.1809183060109278</v>
      </c>
      <c r="L58" s="31">
        <f t="shared" si="4"/>
        <v>1.359396174863388</v>
      </c>
      <c r="P58" s="3"/>
    </row>
    <row r="59" spans="2:16" x14ac:dyDescent="0.2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1">
        <f t="shared" si="2"/>
        <v>4.4386720547945204</v>
      </c>
      <c r="K59" s="31">
        <f t="shared" si="3"/>
        <v>2.9623315068493148</v>
      </c>
      <c r="L59" s="31">
        <f t="shared" si="4"/>
        <v>1.4763405479452054</v>
      </c>
      <c r="P59" s="3"/>
    </row>
    <row r="60" spans="2:16" x14ac:dyDescent="0.2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1">
        <f t="shared" si="2"/>
        <v>4.2933989041095888</v>
      </c>
      <c r="K60" s="31">
        <f t="shared" si="3"/>
        <v>2.7729421917808215</v>
      </c>
      <c r="L60" s="31">
        <f t="shared" si="4"/>
        <v>1.5204567123287673</v>
      </c>
      <c r="P60" s="3"/>
    </row>
    <row r="61" spans="2:16" x14ac:dyDescent="0.2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1">
        <f t="shared" si="2"/>
        <v>4.093669863013699</v>
      </c>
      <c r="K61" s="31">
        <f t="shared" si="3"/>
        <v>2.5511550684931512</v>
      </c>
      <c r="L61" s="31">
        <f t="shared" si="4"/>
        <v>1.5425147945205482</v>
      </c>
      <c r="P61" s="3"/>
    </row>
    <row r="62" spans="2:16" x14ac:dyDescent="0.2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1">
        <f t="shared" si="2"/>
        <v>4.1758038251366125</v>
      </c>
      <c r="K62" s="31">
        <f t="shared" si="3"/>
        <v>2.4665049180327876</v>
      </c>
      <c r="L62" s="31">
        <f t="shared" si="4"/>
        <v>1.7092989071038251</v>
      </c>
      <c r="P62" s="3"/>
    </row>
    <row r="63" spans="2:16" x14ac:dyDescent="0.2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1">
        <f t="shared" si="2"/>
        <v>4.1362350684931508</v>
      </c>
      <c r="K63" s="31">
        <f t="shared" si="3"/>
        <v>2.3495304109589044</v>
      </c>
      <c r="L63" s="31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1">
        <f t="shared" si="2"/>
        <v>3.9745906849315067</v>
      </c>
      <c r="K64" s="31">
        <f t="shared" si="3"/>
        <v>2.1387723287671232</v>
      </c>
      <c r="L64" s="31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1">
        <f t="shared" si="2"/>
        <v>3.7679684931506845</v>
      </c>
      <c r="K65" s="31">
        <f t="shared" si="3"/>
        <v>2.0395109589041094</v>
      </c>
      <c r="L65" s="31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1">
        <f t="shared" si="2"/>
        <v>3.8606163934426228</v>
      </c>
      <c r="K66" s="31">
        <f t="shared" si="3"/>
        <v>1.9175907103825134</v>
      </c>
      <c r="L66" s="31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1">
        <f t="shared" si="2"/>
        <v>3.6826657534246574</v>
      </c>
      <c r="K67" s="31">
        <f t="shared" si="3"/>
        <v>1.837886301369863</v>
      </c>
      <c r="L67" s="31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87.75</v>
      </c>
      <c r="E68" s="3">
        <v>2.91</v>
      </c>
      <c r="F68" s="3">
        <v>18.95</v>
      </c>
      <c r="G68" s="3">
        <v>106.8</v>
      </c>
      <c r="H68" s="3">
        <f t="shared" si="5"/>
        <v>216.41</v>
      </c>
      <c r="I68" s="3">
        <f t="shared" si="1"/>
        <v>109.61</v>
      </c>
      <c r="J68" s="31">
        <f t="shared" si="2"/>
        <v>3.7293668493150687</v>
      </c>
      <c r="K68" s="31">
        <f t="shared" si="3"/>
        <v>1.8888956164383564</v>
      </c>
      <c r="L68" s="31">
        <f t="shared" si="4"/>
        <v>1.8404712328767121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1">
        <f t="shared" si="2"/>
        <v>3.926338630136986</v>
      </c>
      <c r="K69" s="31">
        <f t="shared" si="3"/>
        <v>1.9459364383561641</v>
      </c>
      <c r="L69" s="31">
        <f t="shared" si="4"/>
        <v>1.9804021917808221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93.95</v>
      </c>
      <c r="E70" s="3">
        <v>1.93</v>
      </c>
      <c r="F70" s="3">
        <v>20.309999999999999</v>
      </c>
      <c r="G70" s="3">
        <v>114.65</v>
      </c>
      <c r="H70" s="3">
        <f t="shared" ref="H70" si="6">SUM(D70:G70)</f>
        <v>230.84000000000003</v>
      </c>
      <c r="I70" s="3">
        <f t="shared" ref="I70" si="7">H70-G70</f>
        <v>116.19000000000003</v>
      </c>
      <c r="J70" s="31">
        <f t="shared" ref="J70" si="8">(H70)*6.29/IF(MOD(B70,4)=0,366,365)</f>
        <v>3.9671683060109295</v>
      </c>
      <c r="K70" s="31">
        <f t="shared" ref="K70" si="9">(I70)*6.29/IF(MOD(B70,4)=0,366,365)</f>
        <v>1.9968172131147544</v>
      </c>
      <c r="L70" s="31">
        <f t="shared" ref="L70" si="10">(G70)*6.29/IF(MOD(C70,4)=0,366,365)</f>
        <v>1.9703510928961749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1">
        <f t="shared" si="2"/>
        <v>4.079883561643836</v>
      </c>
      <c r="K71" s="31">
        <f t="shared" si="3"/>
        <v>1.9710964383561644</v>
      </c>
      <c r="L71" s="31">
        <f t="shared" si="4"/>
        <v>2.1087871232876712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86.27</v>
      </c>
      <c r="E72" s="3">
        <v>1.71</v>
      </c>
      <c r="F72" s="3">
        <v>19.456</v>
      </c>
      <c r="G72" s="3">
        <v>119.89</v>
      </c>
      <c r="H72" s="3">
        <f t="shared" si="5"/>
        <v>227.32599999999999</v>
      </c>
      <c r="I72" s="3">
        <f t="shared" si="1"/>
        <v>107.43599999999999</v>
      </c>
      <c r="J72" s="31">
        <f t="shared" si="2"/>
        <v>3.9174809315068488</v>
      </c>
      <c r="K72" s="31">
        <f t="shared" si="3"/>
        <v>1.8514313424657534</v>
      </c>
      <c r="L72" s="31">
        <f t="shared" si="4"/>
        <v>2.0660495890410959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81.739999999999995</v>
      </c>
      <c r="E73" s="3">
        <v>1.66</v>
      </c>
      <c r="F73" s="3">
        <v>17.38</v>
      </c>
      <c r="G73" s="3">
        <v>113.23</v>
      </c>
      <c r="H73" s="3">
        <f>SUM(D73:G73)</f>
        <v>214.01</v>
      </c>
      <c r="I73" s="3">
        <f t="shared" si="1"/>
        <v>100.77999999999999</v>
      </c>
      <c r="J73" s="31">
        <f t="shared" si="2"/>
        <v>3.688007945205479</v>
      </c>
      <c r="K73" s="31">
        <f t="shared" si="3"/>
        <v>1.7367293150684928</v>
      </c>
      <c r="L73" s="31">
        <f t="shared" si="4"/>
        <v>1.9512786301369864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99.66</v>
      </c>
      <c r="E74" s="3">
        <v>1.57</v>
      </c>
      <c r="F74" s="3">
        <v>17.16</v>
      </c>
      <c r="G74" s="3">
        <v>115.02</v>
      </c>
      <c r="H74" s="3">
        <f t="shared" ref="H74:H78" si="11">SUM(D74:G74)</f>
        <v>233.40999999999997</v>
      </c>
      <c r="I74" s="3">
        <f t="shared" ref="I74:I78" si="12">H74-G74</f>
        <v>118.38999999999997</v>
      </c>
      <c r="J74" s="31">
        <f t="shared" si="2"/>
        <v>4.0113357923497261</v>
      </c>
      <c r="K74" s="31">
        <f t="shared" si="3"/>
        <v>2.0346259562841524</v>
      </c>
      <c r="L74" s="31">
        <f t="shared" si="4"/>
        <v>1.9767098360655735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105.19</v>
      </c>
      <c r="E75" s="3">
        <v>1.55</v>
      </c>
      <c r="F75" s="3">
        <v>18.25</v>
      </c>
      <c r="G75" s="3">
        <v>117.24</v>
      </c>
      <c r="H75" s="3">
        <f t="shared" si="11"/>
        <v>242.23</v>
      </c>
      <c r="I75" s="3">
        <f t="shared" si="12"/>
        <v>124.99</v>
      </c>
      <c r="J75" s="31">
        <f t="shared" ref="J75:J78" si="13">(H75)*6.29/IF(MOD(B75,4)=0,366,365)</f>
        <v>4.174319726027397</v>
      </c>
      <c r="K75" s="31">
        <f t="shared" ref="K75:K78" si="14">(I75)*6.29/IF(MOD(B75,4)=0,366,365)</f>
        <v>2.1539372602739726</v>
      </c>
      <c r="L75" s="31">
        <f t="shared" ref="L75:L78" si="15">(G75)*6.29/IF(MOD(C75,4)=0,366,365)</f>
        <v>2.0203824657534244</v>
      </c>
      <c r="M75" s="3"/>
      <c r="N75" s="3"/>
      <c r="O75" s="3"/>
      <c r="P75" s="3"/>
    </row>
    <row r="76" spans="2:16" x14ac:dyDescent="0.2">
      <c r="B76">
        <v>2022</v>
      </c>
      <c r="C76">
        <v>2022</v>
      </c>
      <c r="D76" s="3">
        <v>111.83</v>
      </c>
      <c r="E76" s="3">
        <v>1.47</v>
      </c>
      <c r="F76" s="3">
        <v>18.04</v>
      </c>
      <c r="G76" s="3">
        <v>118.89</v>
      </c>
      <c r="H76" s="3">
        <f t="shared" si="11"/>
        <v>250.23000000000002</v>
      </c>
      <c r="I76" s="3">
        <f t="shared" si="12"/>
        <v>131.34000000000003</v>
      </c>
      <c r="J76" s="31">
        <f t="shared" si="13"/>
        <v>4.3121827397260279</v>
      </c>
      <c r="K76" s="31">
        <f t="shared" si="14"/>
        <v>2.2633660273972609</v>
      </c>
      <c r="L76" s="31">
        <f t="shared" si="15"/>
        <v>2.0488167123287671</v>
      </c>
      <c r="M76" s="3"/>
      <c r="N76" s="3"/>
      <c r="O76" s="3"/>
      <c r="P76" s="3"/>
    </row>
    <row r="77" spans="2:16" x14ac:dyDescent="0.2">
      <c r="B77">
        <v>2023</v>
      </c>
      <c r="C77">
        <v>2023</v>
      </c>
      <c r="D77" s="3">
        <v>115.88</v>
      </c>
      <c r="E77" s="3">
        <v>1.1599999999999999</v>
      </c>
      <c r="F77" s="3">
        <v>17.329999999999998</v>
      </c>
      <c r="G77" s="3">
        <v>119.77</v>
      </c>
      <c r="H77" s="3">
        <f t="shared" si="11"/>
        <v>254.14</v>
      </c>
      <c r="I77" s="3">
        <f t="shared" si="12"/>
        <v>134.37</v>
      </c>
      <c r="J77" s="31">
        <f t="shared" si="13"/>
        <v>4.3795632876712327</v>
      </c>
      <c r="K77" s="31">
        <f t="shared" si="14"/>
        <v>2.3155816438356167</v>
      </c>
      <c r="L77" s="31">
        <f t="shared" si="15"/>
        <v>2.0639816438356164</v>
      </c>
      <c r="M77" s="3"/>
      <c r="N77" s="3"/>
      <c r="O77" s="3"/>
      <c r="P77" s="3"/>
    </row>
    <row r="78" spans="2:16" x14ac:dyDescent="0.2">
      <c r="B78">
        <v>2024</v>
      </c>
      <c r="C78">
        <v>2024</v>
      </c>
      <c r="D78" s="3">
        <v>117.91</v>
      </c>
      <c r="E78" s="3">
        <v>1.17</v>
      </c>
      <c r="F78" s="3">
        <v>17.100000000000001</v>
      </c>
      <c r="G78" s="3">
        <v>119.93</v>
      </c>
      <c r="H78" s="3">
        <f t="shared" si="11"/>
        <v>256.11</v>
      </c>
      <c r="I78" s="3">
        <f t="shared" si="12"/>
        <v>136.18</v>
      </c>
      <c r="J78" s="31">
        <f t="shared" si="13"/>
        <v>4.4014532786885248</v>
      </c>
      <c r="K78" s="31">
        <f t="shared" si="14"/>
        <v>2.3403612021857927</v>
      </c>
      <c r="L78" s="31">
        <f t="shared" si="15"/>
        <v>2.0610920765027325</v>
      </c>
    </row>
    <row r="79" spans="2:16" x14ac:dyDescent="0.2">
      <c r="D79" s="3"/>
      <c r="E79" s="3"/>
      <c r="F79" s="3"/>
      <c r="G79" s="3"/>
      <c r="H79" s="3"/>
      <c r="J79" s="31"/>
    </row>
    <row r="80" spans="2:16" x14ac:dyDescent="0.2">
      <c r="C80" s="1"/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  <row r="86" spans="4:6" x14ac:dyDescent="0.2">
      <c r="D86" s="2"/>
      <c r="E86" s="3"/>
      <c r="F86" s="2"/>
    </row>
    <row r="87" spans="4:6" x14ac:dyDescent="0.2">
      <c r="D87" s="2"/>
      <c r="E87" s="3"/>
      <c r="F87" s="2"/>
    </row>
    <row r="88" spans="4:6" x14ac:dyDescent="0.2">
      <c r="D88" s="2"/>
      <c r="E88" s="3"/>
      <c r="F88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DDCA434-70A8-432C-A6E7-FDD5C43A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A9F39-3751-440D-8DDC-DC2100714ADF}">
  <ds:schemaRefs>
    <ds:schemaRef ds:uri="http://schemas.microsoft.com/office/2006/metadata/properties"/>
    <ds:schemaRef ds:uri="2ae5ca6d-bcb8-4ec0-a8a7-29506e365b54"/>
    <ds:schemaRef ds:uri="http://purl.org/dc/terms/"/>
    <ds:schemaRef ds:uri="c74d52cd-2ee0-4c46-a9b5-7f4054c7c5be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Andersen Tom</cp:lastModifiedBy>
  <cp:lastPrinted>2015-03-08T09:43:12Z</cp:lastPrinted>
  <dcterms:created xsi:type="dcterms:W3CDTF">2005-04-22T08:25:40Z</dcterms:created>
  <dcterms:modified xsi:type="dcterms:W3CDTF">2020-10-02T13:46:52Z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