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kkeldirektoratet.sharepoint.com/sites/NorskPetroleumlag/Delte dokumenter/2024/Ressursregnskapet23-feb 24/Figurgrunnlag/"/>
    </mc:Choice>
  </mc:AlternateContent>
  <xr:revisionPtr revIDLastSave="8" documentId="8_{0B9600A4-1290-4B86-9F7C-25167CBB9A10}" xr6:coauthVersionLast="47" xr6:coauthVersionMax="47" xr10:uidLastSave="{D9B5DBF8-11F7-433C-B085-7263FE6C0DF8}"/>
  <bookViews>
    <workbookView xWindow="-120" yWindow="-120" windowWidth="29040" windowHeight="15720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2" i="24" l="1"/>
  <c r="H80" i="24"/>
  <c r="I80" i="24" s="1"/>
  <c r="K80" i="24" s="1"/>
  <c r="L80" i="24"/>
  <c r="H81" i="24"/>
  <c r="I81" i="24" s="1"/>
  <c r="K81" i="24" s="1"/>
  <c r="L81" i="24"/>
  <c r="H75" i="24"/>
  <c r="J81" i="24" l="1"/>
  <c r="J80" i="24"/>
  <c r="H79" i="24"/>
  <c r="I79" i="24" s="1"/>
  <c r="K79" i="24" s="1"/>
  <c r="L79" i="24"/>
  <c r="L75" i="24"/>
  <c r="J79" i="24" l="1"/>
  <c r="I75" i="24"/>
  <c r="K75" i="24" s="1"/>
  <c r="H73" i="24"/>
  <c r="J73" i="24" s="1"/>
  <c r="L76" i="24"/>
  <c r="L77" i="24"/>
  <c r="L78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2" i="24"/>
  <c r="I82" i="24" s="1"/>
  <c r="K82" i="24" s="1"/>
  <c r="H70" i="24"/>
  <c r="J70" i="24" s="1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I39" i="24" s="1"/>
  <c r="K39" i="24" s="1"/>
  <c r="L24" i="24"/>
  <c r="H25" i="24"/>
  <c r="I25" i="24" s="1"/>
  <c r="K25" i="24" s="1"/>
  <c r="J25" i="24"/>
  <c r="H26" i="24"/>
  <c r="J26" i="24" s="1"/>
  <c r="H27" i="24"/>
  <c r="I27" i="24" s="1"/>
  <c r="K27" i="24" s="1"/>
  <c r="H28" i="24"/>
  <c r="J28" i="24" s="1"/>
  <c r="H29" i="24"/>
  <c r="J29" i="24"/>
  <c r="H30" i="24"/>
  <c r="I30" i="24" s="1"/>
  <c r="K30" i="24" s="1"/>
  <c r="J30" i="24"/>
  <c r="H31" i="24"/>
  <c r="I31" i="24" s="1"/>
  <c r="K31" i="24" s="1"/>
  <c r="H32" i="24"/>
  <c r="I32" i="24" s="1"/>
  <c r="K32" i="24" s="1"/>
  <c r="H33" i="24"/>
  <c r="I33" i="24" s="1"/>
  <c r="K33" i="24" s="1"/>
  <c r="H34" i="24"/>
  <c r="I34" i="24" s="1"/>
  <c r="K34" i="24" s="1"/>
  <c r="H35" i="24"/>
  <c r="J35" i="24" s="1"/>
  <c r="H36" i="24"/>
  <c r="J36" i="24" s="1"/>
  <c r="H37" i="24"/>
  <c r="I37" i="24" s="1"/>
  <c r="K37" i="24" s="1"/>
  <c r="J37" i="24"/>
  <c r="H38" i="24"/>
  <c r="I38" i="24" s="1"/>
  <c r="K38" i="24" s="1"/>
  <c r="H40" i="24"/>
  <c r="I40" i="24" s="1"/>
  <c r="K40" i="24" s="1"/>
  <c r="J40" i="24"/>
  <c r="H41" i="24"/>
  <c r="J41" i="24" s="1"/>
  <c r="H42" i="24"/>
  <c r="J42" i="24" s="1"/>
  <c r="H43" i="24"/>
  <c r="I43" i="24" s="1"/>
  <c r="K43" i="24" s="1"/>
  <c r="H44" i="24"/>
  <c r="I44" i="24" s="1"/>
  <c r="K44" i="24" s="1"/>
  <c r="H45" i="24"/>
  <c r="J45" i="24" s="1"/>
  <c r="H46" i="24"/>
  <c r="I46" i="24" s="1"/>
  <c r="K46" i="24" s="1"/>
  <c r="H47" i="24"/>
  <c r="I47" i="24" s="1"/>
  <c r="K47" i="24" s="1"/>
  <c r="J47" i="24"/>
  <c r="H48" i="24"/>
  <c r="J48" i="24" s="1"/>
  <c r="H49" i="24"/>
  <c r="J49" i="24" s="1"/>
  <c r="H50" i="24"/>
  <c r="J50" i="24" s="1"/>
  <c r="H51" i="24"/>
  <c r="I51" i="24" s="1"/>
  <c r="K51" i="24" s="1"/>
  <c r="H52" i="24"/>
  <c r="I52" i="24" s="1"/>
  <c r="K52" i="24" s="1"/>
  <c r="H53" i="24"/>
  <c r="I53" i="24" s="1"/>
  <c r="K53" i="24" s="1"/>
  <c r="H54" i="24"/>
  <c r="I54" i="24" s="1"/>
  <c r="K54" i="24" s="1"/>
  <c r="J54" i="24"/>
  <c r="H55" i="24"/>
  <c r="I55" i="24" s="1"/>
  <c r="K55" i="24" s="1"/>
  <c r="J55" i="24"/>
  <c r="H56" i="24"/>
  <c r="I56" i="24" s="1"/>
  <c r="K56" i="24" s="1"/>
  <c r="H57" i="24"/>
  <c r="J57" i="24" s="1"/>
  <c r="H58" i="24"/>
  <c r="I58" i="24" s="1"/>
  <c r="K58" i="24" s="1"/>
  <c r="J58" i="24"/>
  <c r="H59" i="24"/>
  <c r="I59" i="24" s="1"/>
  <c r="K59" i="24" s="1"/>
  <c r="H60" i="24"/>
  <c r="I60" i="24" s="1"/>
  <c r="K60" i="24" s="1"/>
  <c r="H61" i="24"/>
  <c r="J61" i="24" s="1"/>
  <c r="H62" i="24"/>
  <c r="J62" i="24" s="1"/>
  <c r="H63" i="24"/>
  <c r="I63" i="24" s="1"/>
  <c r="K63" i="24" s="1"/>
  <c r="H64" i="24"/>
  <c r="I64" i="24" s="1"/>
  <c r="K64" i="24" s="1"/>
  <c r="H65" i="24"/>
  <c r="J65" i="24" s="1"/>
  <c r="H66" i="24"/>
  <c r="J66" i="24" s="1"/>
  <c r="H67" i="24"/>
  <c r="I67" i="24" s="1"/>
  <c r="K67" i="24" s="1"/>
  <c r="J67" i="24"/>
  <c r="H68" i="24"/>
  <c r="J68" i="24" s="1"/>
  <c r="H69" i="24"/>
  <c r="I69" i="24" s="1"/>
  <c r="K69" i="24" s="1"/>
  <c r="H71" i="24"/>
  <c r="I71" i="24" s="1"/>
  <c r="K71" i="24" s="1"/>
  <c r="H72" i="24"/>
  <c r="I72" i="24" s="1"/>
  <c r="K72" i="24" s="1"/>
  <c r="I29" i="24"/>
  <c r="K29" i="24" s="1"/>
  <c r="I57" i="24"/>
  <c r="K57" i="24" s="1"/>
  <c r="I65" i="24" l="1"/>
  <c r="K65" i="24" s="1"/>
  <c r="J43" i="24"/>
  <c r="J31" i="24"/>
  <c r="I70" i="24"/>
  <c r="K70" i="24" s="1"/>
  <c r="J71" i="24"/>
  <c r="J64" i="24"/>
  <c r="J46" i="24"/>
  <c r="J34" i="24"/>
  <c r="I49" i="24"/>
  <c r="K49" i="24" s="1"/>
  <c r="J56" i="24"/>
  <c r="J33" i="24"/>
  <c r="J44" i="24"/>
  <c r="I66" i="24"/>
  <c r="K66" i="24" s="1"/>
  <c r="J63" i="24"/>
  <c r="J52" i="24"/>
  <c r="I48" i="24"/>
  <c r="K48" i="24" s="1"/>
  <c r="J38" i="24"/>
  <c r="I73" i="24"/>
  <c r="K73" i="24" s="1"/>
  <c r="I41" i="24"/>
  <c r="K41" i="24" s="1"/>
  <c r="I36" i="24"/>
  <c r="K36" i="24" s="1"/>
  <c r="I62" i="24"/>
  <c r="K62" i="24" s="1"/>
  <c r="I26" i="24"/>
  <c r="K26" i="24" s="1"/>
  <c r="I35" i="24"/>
  <c r="K35" i="24" s="1"/>
  <c r="J27" i="24"/>
  <c r="I68" i="24"/>
  <c r="K68" i="24" s="1"/>
  <c r="I42" i="24"/>
  <c r="K42" i="24" s="1"/>
  <c r="J72" i="24"/>
  <c r="I50" i="24"/>
  <c r="K50" i="24" s="1"/>
  <c r="J60" i="24"/>
  <c r="J51" i="24"/>
  <c r="J39" i="24"/>
  <c r="J59" i="24"/>
  <c r="I28" i="24"/>
  <c r="K28" i="24" s="1"/>
  <c r="I45" i="24"/>
  <c r="K45" i="24" s="1"/>
  <c r="I61" i="24"/>
  <c r="K61" i="24" s="1"/>
  <c r="J69" i="24"/>
  <c r="J53" i="24"/>
  <c r="J32" i="24"/>
  <c r="J74" i="24"/>
  <c r="J77" i="24"/>
  <c r="J78" i="24"/>
  <c r="I76" i="24"/>
  <c r="K76" i="24" s="1"/>
  <c r="J82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<sst xmlns="http://schemas.openxmlformats.org/spreadsheetml/2006/main" count="43" uniqueCount="42">
  <si>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</si>
  <si>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</si>
  <si>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</si>
  <si>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</si>
  <si>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</si>
  <si>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</si>
  <si>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</si>
  <si>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</si>
  <si>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</si>
  <si>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</si>
  <si>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</si>
  <si>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</si>
  <si>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</si>
  <si>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</si>
  <si>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</si>
  <si>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</si>
  <si>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 xml:space="preserve">Source: 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</si>
  <si>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</si>
  <si>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</si>
  <si>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</si>
  <si>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</si>
  <si>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</si>
  <si>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</si>
  <si>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</si>
  <si>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</si>
  <si>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</si>
  <si>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</si>
  <si>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</si>
  <si>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</si>
  <si>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</si>
  <si>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</si>
  <si>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</si>
  <si>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</si>
  <si>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</si>
  <si>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</si>
  <si>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</si>
  <si>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</si>
  <si>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</si>
  <si>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Norwegian Offshore Directorate</t>
  </si>
  <si>
    <t>Sokkeldirektoratet</t>
  </si>
  <si>
    <t>Historisk og forventet produksjon i Norge, 1970-2028</t>
  </si>
  <si>
    <t>Historical and expected production in Norway, 1970-2028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</si>
</sst>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/>
    <xf numFmtId="0" fontId="4" fillId="0" borderId="11" xfId="0" applyFont="1" applyBorder="1"/>
    <xf numFmtId="0" fontId="7" fillId="0" borderId="9" xfId="0" applyFont="1" applyBorder="1"/>
    <xf numFmtId="0" fontId="7" fillId="0" borderId="1" xfId="0" applyFont="1" applyBorder="1"/>
    <xf numFmtId="0" fontId="0" fillId="0" borderId="22" xfId="0" applyBorder="1"/>
    <xf numFmtId="0" fontId="0" fillId="0" borderId="21" xfId="0" applyBorder="1"/>
    <xf numFmtId="0" fontId="0" fillId="0" borderId="20" xfId="0" applyBorder="1"/>
    <xf numFmtId="0" fontId="8" fillId="0" borderId="18" xfId="0" applyFont="1" applyBorder="1"/>
    <xf numFmtId="0" fontId="8" fillId="0" borderId="17" xfId="0" applyFont="1" applyBorder="1"/>
    <xf numFmtId="0" fontId="8" fillId="0" borderId="16" xfId="0" applyFont="1" applyBorder="1"/>
    <xf numFmtId="0" fontId="10" fillId="0" borderId="18" xfId="0" applyFont="1" applyBorder="1"/>
    <xf numFmtId="0" fontId="10" fillId="0" borderId="17" xfId="0" applyFont="1" applyBorder="1"/>
    <xf numFmtId="0" fontId="10" fillId="0" borderId="16" xfId="0" applyFont="1" applyBorder="1"/>
    <xf numFmtId="0" fontId="8" fillId="0" borderId="9" xfId="0" applyFont="1" applyBorder="1"/>
    <xf numFmtId="0" fontId="8" fillId="0" borderId="1" xfId="0" applyFont="1" applyBorder="1"/>
    <xf numFmtId="0" fontId="9" fillId="0" borderId="18" xfId="0" applyFont="1" applyBorder="1"/>
    <xf numFmtId="0" fontId="9" fillId="0" borderId="17" xfId="0" applyFont="1" applyBorder="1"/>
    <xf numFmtId="0" fontId="9" fillId="0" borderId="16" xfId="0" applyFont="1" applyBorder="1"/>
    <xf numFmtId="0" fontId="8" fillId="0" borderId="15" xfId="0" applyFont="1" applyBorder="1"/>
    <xf numFmtId="0" fontId="8" fillId="0" borderId="14" xfId="0" applyFont="1" applyBorder="1"/>
    <xf numFmtId="0" fontId="8" fillId="0" borderId="13" xfId="0" applyFont="1" applyBorder="1"/>
    <xf numFmtId="0" fontId="5" fillId="0" borderId="12" xfId="0" applyFont="1" applyBorder="1"/>
    <xf numFmtId="0" fontId="5" fillId="0" borderId="11" xfId="0" applyFont="1" applyBorder="1"/>
    <xf numFmtId="0" fontId="0" fillId="0" borderId="12" xfId="0" applyBorder="1"/>
    <xf numFmtId="0" fontId="0" fillId="0" borderId="11" xfId="0" applyBorder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'Fig-data'!$D$24:$D$82</c:f>
              <c:numCache>
                <c:formatCode>0.00</c:formatCode>
                <c:ptCount val="59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104.13</c:v>
                </c:pt>
                <c:pt idx="54">
                  <c:v>99.48</c:v>
                </c:pt>
                <c:pt idx="55">
                  <c:v>108.69</c:v>
                </c:pt>
                <c:pt idx="56">
                  <c:v>103.64</c:v>
                </c:pt>
                <c:pt idx="57">
                  <c:v>98.56</c:v>
                </c:pt>
                <c:pt idx="58">
                  <c:v>93.58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'Fig-data'!$E$24:$E$82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1.1399999999999999</c:v>
                </c:pt>
                <c:pt idx="54">
                  <c:v>1.1200000000000001</c:v>
                </c:pt>
                <c:pt idx="55">
                  <c:v>1.02</c:v>
                </c:pt>
                <c:pt idx="56">
                  <c:v>0.97</c:v>
                </c:pt>
                <c:pt idx="57">
                  <c:v>0.94</c:v>
                </c:pt>
                <c:pt idx="58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'Fig-data'!$F$24:$F$82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11.41</c:v>
                </c:pt>
                <c:pt idx="53">
                  <c:v>11.83</c:v>
                </c:pt>
                <c:pt idx="54">
                  <c:v>12.63</c:v>
                </c:pt>
                <c:pt idx="55">
                  <c:v>12.71</c:v>
                </c:pt>
                <c:pt idx="56">
                  <c:v>12.61</c:v>
                </c:pt>
                <c:pt idx="57">
                  <c:v>12.37</c:v>
                </c:pt>
                <c:pt idx="58">
                  <c:v>12.07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'Fig-data'!$G$24:$G$82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122.51</c:v>
                </c:pt>
                <c:pt idx="53">
                  <c:v>116.12</c:v>
                </c:pt>
                <c:pt idx="54">
                  <c:v>119.87</c:v>
                </c:pt>
                <c:pt idx="55">
                  <c:v>120.58</c:v>
                </c:pt>
                <c:pt idx="56">
                  <c:v>120.48</c:v>
                </c:pt>
                <c:pt idx="57">
                  <c:v>119.68</c:v>
                </c:pt>
                <c:pt idx="58">
                  <c:v>117.35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'Fig-data'!$J$24:$J$82</c:f>
              <c:numCache>
                <c:formatCode>0.00</c:formatCode>
                <c:ptCount val="59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4.0121583561643837</c:v>
                </c:pt>
                <c:pt idx="53">
                  <c:v>4.0190515068493147</c:v>
                </c:pt>
                <c:pt idx="54">
                  <c:v>4.0060081967213117</c:v>
                </c:pt>
                <c:pt idx="55">
                  <c:v>4.1875890410958903</c:v>
                </c:pt>
                <c:pt idx="56">
                  <c:v>4.0962547945205481</c:v>
                </c:pt>
                <c:pt idx="57">
                  <c:v>3.9902726027397266</c:v>
                </c:pt>
                <c:pt idx="58">
                  <c:v>3.8480707650273227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'Fig-data'!$D$24:$D$82</c:f>
              <c:numCache>
                <c:formatCode>0.00</c:formatCode>
                <c:ptCount val="59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104.13</c:v>
                </c:pt>
                <c:pt idx="54">
                  <c:v>99.48</c:v>
                </c:pt>
                <c:pt idx="55">
                  <c:v>108.69</c:v>
                </c:pt>
                <c:pt idx="56">
                  <c:v>103.64</c:v>
                </c:pt>
                <c:pt idx="57">
                  <c:v>98.56</c:v>
                </c:pt>
                <c:pt idx="58">
                  <c:v>93.58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'Fig-data'!$E$24:$E$82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1.1399999999999999</c:v>
                </c:pt>
                <c:pt idx="54">
                  <c:v>1.1200000000000001</c:v>
                </c:pt>
                <c:pt idx="55">
                  <c:v>1.02</c:v>
                </c:pt>
                <c:pt idx="56">
                  <c:v>0.97</c:v>
                </c:pt>
                <c:pt idx="57">
                  <c:v>0.94</c:v>
                </c:pt>
                <c:pt idx="58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'Fig-data'!$F$24:$F$82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11.41</c:v>
                </c:pt>
                <c:pt idx="53">
                  <c:v>11.83</c:v>
                </c:pt>
                <c:pt idx="54">
                  <c:v>12.63</c:v>
                </c:pt>
                <c:pt idx="55">
                  <c:v>12.71</c:v>
                </c:pt>
                <c:pt idx="56">
                  <c:v>12.61</c:v>
                </c:pt>
                <c:pt idx="57">
                  <c:v>12.37</c:v>
                </c:pt>
                <c:pt idx="58">
                  <c:v>12.07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'Fig-data'!$G$24:$G$82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122.51</c:v>
                </c:pt>
                <c:pt idx="53">
                  <c:v>116.12</c:v>
                </c:pt>
                <c:pt idx="54">
                  <c:v>119.87</c:v>
                </c:pt>
                <c:pt idx="55">
                  <c:v>120.58</c:v>
                </c:pt>
                <c:pt idx="56">
                  <c:v>120.48</c:v>
                </c:pt>
                <c:pt idx="57">
                  <c:v>119.68</c:v>
                </c:pt>
                <c:pt idx="58">
                  <c:v>117.35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'Fig-data'!$J$24:$J$82</c:f>
              <c:numCache>
                <c:formatCode>0.00</c:formatCode>
                <c:ptCount val="59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4.0121583561643837</c:v>
                </c:pt>
                <c:pt idx="53">
                  <c:v>4.0190515068493147</c:v>
                </c:pt>
                <c:pt idx="54">
                  <c:v>4.0060081967213117</c:v>
                </c:pt>
                <c:pt idx="55">
                  <c:v>4.1875890410958903</c:v>
                </c:pt>
                <c:pt idx="56">
                  <c:v>4.0962547945205481</c:v>
                </c:pt>
                <c:pt idx="57">
                  <c:v>3.9902726027397266</c:v>
                </c:pt>
                <c:pt idx="58">
                  <c:v>3.8480707650273227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2"/>
  <sheetViews>
    <sheetView tabSelected="1" zoomScale="110" zoomScaleNormal="110" workbookViewId="0">
      <pane xSplit="3" ySplit="23" topLeftCell="D63" activePane="bottomRight" state="frozen"/>
      <selection activeCell="A21" sqref="A21"/>
      <selection pane="topRight" activeCell="D21" sqref="D21"/>
      <selection pane="bottomLeft" activeCell="A24" sqref="A24"/>
      <selection pane="bottomRight" activeCell="P7" sqref="P7:Q19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7" ht="13.5" thickBot="1"/>
    <row r="2" spans="2:17" ht="15.75" thickBot="1">
      <c r="B2" s="23" t="s">
        <v>0</v>
      </c>
      <c r="C2" s="22"/>
      <c r="D2" s="21" t="s">
        <v>1</v>
      </c>
      <c r="E2" s="25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2:17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7" ht="15">
      <c r="B4" s="11" t="s">
        <v>2</v>
      </c>
      <c r="C4" s="28" t="s">
        <v>40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</row>
    <row r="5" spans="2:17" ht="15.75" thickBot="1">
      <c r="B5" s="17" t="s">
        <v>3</v>
      </c>
      <c r="C5" s="30" t="s">
        <v>41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/>
    </row>
    <row r="6" spans="2:17" ht="15.75" thickBot="1">
      <c r="B6" s="14"/>
      <c r="D6" s="13"/>
      <c r="F6" s="12"/>
    </row>
    <row r="7" spans="2:17" ht="15.75" thickBot="1">
      <c r="B7" s="20" t="s">
        <v>4</v>
      </c>
      <c r="E7" s="13"/>
      <c r="G7" s="12"/>
      <c r="P7" s="3"/>
      <c r="Q7" s="3"/>
    </row>
    <row r="8" spans="2:17" ht="15">
      <c r="B8" s="11" t="s">
        <v>5</v>
      </c>
      <c r="C8" s="32"/>
      <c r="D8" s="33"/>
      <c r="E8" s="33"/>
      <c r="F8" s="34"/>
      <c r="G8" s="12"/>
      <c r="P8" s="3"/>
      <c r="Q8" s="3"/>
    </row>
    <row r="9" spans="2:17" ht="15">
      <c r="B9" s="19" t="s">
        <v>6</v>
      </c>
      <c r="C9" s="35"/>
      <c r="D9" s="36"/>
      <c r="E9" s="36"/>
      <c r="F9" s="37"/>
      <c r="P9" s="3"/>
      <c r="Q9" s="3"/>
    </row>
    <row r="10" spans="2:17" ht="15">
      <c r="B10" s="18" t="s">
        <v>7</v>
      </c>
      <c r="C10" s="38" t="s">
        <v>8</v>
      </c>
      <c r="D10" s="39"/>
      <c r="E10" s="39"/>
      <c r="F10" s="40"/>
      <c r="G10" s="12"/>
      <c r="P10" s="3"/>
      <c r="Q10" s="3"/>
    </row>
    <row r="11" spans="2:17" ht="15">
      <c r="B11" s="19" t="s">
        <v>9</v>
      </c>
      <c r="C11" s="43" t="s">
        <v>10</v>
      </c>
      <c r="D11" s="44"/>
      <c r="E11" s="44"/>
      <c r="F11" s="45"/>
      <c r="G11" s="12"/>
      <c r="P11" s="3"/>
      <c r="Q11" s="3"/>
    </row>
    <row r="12" spans="2:17" ht="15">
      <c r="B12" s="18" t="s">
        <v>11</v>
      </c>
      <c r="C12" s="38" t="s">
        <v>12</v>
      </c>
      <c r="D12" s="39"/>
      <c r="E12" s="39"/>
      <c r="F12" s="40"/>
      <c r="G12" s="12"/>
      <c r="P12" s="3"/>
      <c r="Q12" s="3"/>
    </row>
    <row r="13" spans="2:17" ht="15.75" thickBot="1">
      <c r="B13" s="17" t="s">
        <v>13</v>
      </c>
      <c r="C13" s="46" t="s">
        <v>14</v>
      </c>
      <c r="D13" s="47"/>
      <c r="E13" s="47"/>
      <c r="F13" s="48"/>
      <c r="G13" s="12"/>
      <c r="P13" s="3"/>
      <c r="Q13" s="3"/>
    </row>
    <row r="14" spans="2:17" ht="15.75" thickBot="1">
      <c r="B14" s="14"/>
      <c r="E14" s="13"/>
      <c r="G14" s="12"/>
      <c r="P14" s="3"/>
      <c r="Q14" s="3"/>
    </row>
    <row r="15" spans="2:17" ht="15">
      <c r="B15" s="11" t="s">
        <v>15</v>
      </c>
      <c r="C15" s="49" t="s">
        <v>39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50"/>
      <c r="P15" s="3"/>
      <c r="Q15" s="3"/>
    </row>
    <row r="16" spans="2:17" ht="15.75" thickBot="1">
      <c r="B16" s="17" t="s">
        <v>16</v>
      </c>
      <c r="C16" s="41" t="s">
        <v>38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2"/>
      <c r="P16" s="3"/>
      <c r="Q16" s="3"/>
    </row>
    <row r="17" spans="1:2048 2058:3071 3081:4094 4104:5117 5127:6140 6150:7163 7173:8186 8196:9209 9219:10232 10242:11255 11265:13312 13322:14335 14345:15358 15368:16381" ht="15.75" thickBot="1">
      <c r="B17" s="14"/>
      <c r="P17" s="3"/>
      <c r="Q17" s="3"/>
    </row>
    <row r="18" spans="1:2048 2058:3071 3081:4094 4104:5117 5127:6140 6150:7163 7173:8186 8196:9209 9219:10232 10242:11255 11265:13312 13322:14335 14345:15358 15368:16381" ht="15.75" customHeight="1">
      <c r="B18" s="16" t="s">
        <v>17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2"/>
      <c r="P18" s="3"/>
      <c r="Q18" s="3"/>
    </row>
    <row r="19" spans="1:2048 2058:3071 3081:4094 4104:5117 5127:6140 6150:7163 7173:8186 8196:9209 9219:10232 10242:11255 11265:13312 13322:14335 14345:15358 15368:16381" ht="15.75" customHeight="1" thickBot="1">
      <c r="B19" s="15" t="s">
        <v>18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2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19</v>
      </c>
      <c r="C22" s="10"/>
      <c r="D22" s="9" t="s">
        <v>20</v>
      </c>
      <c r="E22" s="9" t="s">
        <v>21</v>
      </c>
      <c r="F22" s="9" t="s">
        <v>22</v>
      </c>
      <c r="G22" s="9" t="s">
        <v>23</v>
      </c>
      <c r="H22" s="9" t="s">
        <v>24</v>
      </c>
      <c r="I22" s="9" t="s">
        <v>25</v>
      </c>
      <c r="J22" s="9" t="s">
        <v>26</v>
      </c>
      <c r="K22" s="9" t="s">
        <v>27</v>
      </c>
      <c r="L22" s="9" t="s">
        <v>28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29</v>
      </c>
      <c r="D23" s="5" t="s">
        <v>30</v>
      </c>
      <c r="E23" s="5" t="s">
        <v>31</v>
      </c>
      <c r="F23" s="5" t="s">
        <v>22</v>
      </c>
      <c r="G23" s="5" t="s">
        <v>32</v>
      </c>
      <c r="H23" s="5" t="s">
        <v>33</v>
      </c>
      <c r="I23" s="5" t="s">
        <v>34</v>
      </c>
      <c r="J23" s="5" t="s">
        <v>35</v>
      </c>
      <c r="K23" s="5" t="s">
        <v>36</v>
      </c>
      <c r="L23" s="5" t="s">
        <v>37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>
      <c r="B73">
        <v>2019</v>
      </c>
      <c r="C73">
        <v>2019</v>
      </c>
      <c r="D73" s="3">
        <v>83.21</v>
      </c>
      <c r="E73" s="3">
        <v>1.66</v>
      </c>
      <c r="F73" s="3">
        <v>17.420000000000002</v>
      </c>
      <c r="G73" s="3">
        <v>113.12</v>
      </c>
      <c r="H73" s="3">
        <f>SUM(D73:G73)</f>
        <v>215.41</v>
      </c>
      <c r="I73" s="3">
        <f t="shared" si="1"/>
        <v>102.28999999999999</v>
      </c>
      <c r="J73" s="3">
        <f t="shared" si="2"/>
        <v>3.7121339726027394</v>
      </c>
      <c r="K73" s="3">
        <f t="shared" si="3"/>
        <v>1.7627509589041095</v>
      </c>
      <c r="L73" s="3">
        <f t="shared" si="4"/>
        <v>1.9493830136986303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98.49</v>
      </c>
      <c r="E74" s="3">
        <v>1.28</v>
      </c>
      <c r="F74" s="3">
        <v>16.97</v>
      </c>
      <c r="G74" s="3">
        <v>110.11</v>
      </c>
      <c r="H74" s="3">
        <f t="shared" ref="H74:H82" si="11">SUM(D74:G74)</f>
        <v>226.85</v>
      </c>
      <c r="I74" s="3">
        <f t="shared" ref="I74:I82" si="12">H74-G74</f>
        <v>116.74</v>
      </c>
      <c r="J74" s="3">
        <f t="shared" si="2"/>
        <v>3.8985969945355192</v>
      </c>
      <c r="K74" s="3">
        <f t="shared" si="3"/>
        <v>2.0062693989071039</v>
      </c>
      <c r="L74" s="3">
        <f t="shared" si="4"/>
        <v>1.8923275956284153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102.36</v>
      </c>
      <c r="E75" s="3">
        <v>0.71</v>
      </c>
      <c r="F75" s="3">
        <v>14.6</v>
      </c>
      <c r="G75" s="3">
        <v>113.08</v>
      </c>
      <c r="H75" s="3">
        <f>SUM(D75:G75)</f>
        <v>230.75</v>
      </c>
      <c r="I75" s="3">
        <f t="shared" ref="I75" si="13">H75-G75</f>
        <v>117.67</v>
      </c>
      <c r="J75" s="3">
        <f t="shared" ref="J75" si="14">(H75)*6.29/IF(MOD(B75,4)=0,366,365)</f>
        <v>3.9764863013698633</v>
      </c>
      <c r="K75" s="3">
        <f t="shared" ref="K75" si="15">(I75)*6.29/IF(MOD(B75,4)=0,366,365)</f>
        <v>2.0277926027397259</v>
      </c>
      <c r="L75" s="3">
        <f t="shared" si="4"/>
        <v>1.9486936986301369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97.81</v>
      </c>
      <c r="E76" s="3">
        <v>1.0900000000000001</v>
      </c>
      <c r="F76" s="3">
        <v>11.41</v>
      </c>
      <c r="G76" s="3">
        <v>122.51</v>
      </c>
      <c r="H76" s="3">
        <f t="shared" si="11"/>
        <v>232.82</v>
      </c>
      <c r="I76" s="3">
        <f t="shared" si="12"/>
        <v>110.30999999999999</v>
      </c>
      <c r="J76" s="3">
        <f t="shared" ref="J76:J82" si="16">(H76)*6.29/IF(MOD(B76,4)=0,366,365)</f>
        <v>4.0121583561643837</v>
      </c>
      <c r="K76" s="3">
        <f t="shared" ref="K76:K82" si="17">(I76)*6.29/IF(MOD(B76,4)=0,366,365)</f>
        <v>1.9009586301369861</v>
      </c>
      <c r="L76" s="3">
        <f t="shared" ref="L76:L78" si="18">(G76)*6.29/IF(MOD(C76,4)=0,366,365)</f>
        <v>2.1111997260273974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104.13</v>
      </c>
      <c r="E77" s="3">
        <v>1.1399999999999999</v>
      </c>
      <c r="F77" s="3">
        <v>11.83</v>
      </c>
      <c r="G77" s="3">
        <v>116.12</v>
      </c>
      <c r="H77" s="3">
        <f t="shared" si="11"/>
        <v>233.22</v>
      </c>
      <c r="I77" s="3">
        <f t="shared" si="12"/>
        <v>117.1</v>
      </c>
      <c r="J77" s="3">
        <f t="shared" si="16"/>
        <v>4.0190515068493147</v>
      </c>
      <c r="K77" s="3">
        <f t="shared" si="17"/>
        <v>2.0179698630136986</v>
      </c>
      <c r="L77" s="3">
        <f t="shared" si="18"/>
        <v>2.0010816438356165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99.48</v>
      </c>
      <c r="E78" s="3">
        <v>1.1200000000000001</v>
      </c>
      <c r="F78" s="3">
        <v>12.63</v>
      </c>
      <c r="G78" s="3">
        <v>119.87</v>
      </c>
      <c r="H78" s="3">
        <f t="shared" si="11"/>
        <v>233.10000000000002</v>
      </c>
      <c r="I78" s="3">
        <f t="shared" si="12"/>
        <v>113.23000000000002</v>
      </c>
      <c r="J78" s="3">
        <f t="shared" si="16"/>
        <v>4.0060081967213117</v>
      </c>
      <c r="K78" s="3">
        <f t="shared" si="17"/>
        <v>1.9459472677595633</v>
      </c>
      <c r="L78" s="3">
        <f t="shared" si="18"/>
        <v>2.0600609289617489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108.69</v>
      </c>
      <c r="E79" s="3">
        <v>1.02</v>
      </c>
      <c r="F79" s="3">
        <v>12.71</v>
      </c>
      <c r="G79" s="3">
        <v>120.58</v>
      </c>
      <c r="H79" s="3">
        <f t="shared" ref="H79" si="19">SUM(D79:G79)</f>
        <v>243</v>
      </c>
      <c r="I79" s="3">
        <f t="shared" ref="I79" si="20">H79-G79</f>
        <v>122.42</v>
      </c>
      <c r="J79" s="3">
        <f t="shared" ref="J79" si="21">(H79)*6.29/IF(MOD(B79,4)=0,366,365)</f>
        <v>4.1875890410958903</v>
      </c>
      <c r="K79" s="3">
        <f t="shared" ref="K79" si="22">(I79)*6.29/IF(MOD(B79,4)=0,366,365)</f>
        <v>2.1096487671232875</v>
      </c>
      <c r="L79" s="3">
        <f t="shared" ref="L79" si="23">(G79)*6.29/IF(MOD(C79,4)=0,366,365)</f>
        <v>2.0779402739726027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103.64</v>
      </c>
      <c r="E80" s="3">
        <v>0.97</v>
      </c>
      <c r="F80" s="3">
        <v>12.61</v>
      </c>
      <c r="G80" s="3">
        <v>120.48</v>
      </c>
      <c r="H80" s="3">
        <f t="shared" ref="H80:H81" si="24">SUM(D80:G80)</f>
        <v>237.7</v>
      </c>
      <c r="I80" s="3">
        <f t="shared" ref="I80:I81" si="25">H80-G80</f>
        <v>117.21999999999998</v>
      </c>
      <c r="J80" s="3">
        <f t="shared" ref="J80:J81" si="26">(H80)*6.29/IF(MOD(B80,4)=0,366,365)</f>
        <v>4.0962547945205481</v>
      </c>
      <c r="K80" s="3">
        <f t="shared" ref="K80:K81" si="27">(I80)*6.29/IF(MOD(B80,4)=0,366,365)</f>
        <v>2.0200378082191777</v>
      </c>
      <c r="L80" s="3">
        <f t="shared" ref="L80:L81" si="28">(G80)*6.29/IF(MOD(C80,4)=0,366,365)</f>
        <v>2.07621698630137</v>
      </c>
      <c r="M80" s="3"/>
      <c r="N80" s="3"/>
      <c r="O80" s="3"/>
      <c r="P80" s="3"/>
    </row>
    <row r="81" spans="2:16">
      <c r="B81">
        <v>2027</v>
      </c>
      <c r="C81">
        <v>2027</v>
      </c>
      <c r="D81" s="3">
        <v>98.56</v>
      </c>
      <c r="E81" s="3">
        <v>0.94</v>
      </c>
      <c r="F81" s="3">
        <v>12.37</v>
      </c>
      <c r="G81" s="3">
        <v>119.68</v>
      </c>
      <c r="H81" s="3">
        <f t="shared" si="24"/>
        <v>231.55</v>
      </c>
      <c r="I81" s="3">
        <f t="shared" si="25"/>
        <v>111.87</v>
      </c>
      <c r="J81" s="3">
        <f t="shared" si="26"/>
        <v>3.9902726027397266</v>
      </c>
      <c r="K81" s="3">
        <f t="shared" si="27"/>
        <v>1.9278419178082193</v>
      </c>
      <c r="L81" s="3">
        <f t="shared" si="28"/>
        <v>2.0624306849315071</v>
      </c>
      <c r="M81" s="3"/>
      <c r="N81" s="3"/>
      <c r="O81" s="3"/>
      <c r="P81" s="3"/>
    </row>
    <row r="82" spans="2:16">
      <c r="B82">
        <v>2028</v>
      </c>
      <c r="C82">
        <v>2028</v>
      </c>
      <c r="D82" s="3">
        <v>93.58</v>
      </c>
      <c r="E82" s="3">
        <v>0.91</v>
      </c>
      <c r="F82" s="3">
        <v>12.07</v>
      </c>
      <c r="G82" s="3">
        <v>117.35</v>
      </c>
      <c r="H82" s="3">
        <f t="shared" si="11"/>
        <v>223.91</v>
      </c>
      <c r="I82" s="3">
        <f t="shared" si="12"/>
        <v>106.56</v>
      </c>
      <c r="J82" s="3">
        <f t="shared" si="16"/>
        <v>3.8480707650273227</v>
      </c>
      <c r="K82" s="3">
        <f t="shared" si="17"/>
        <v>1.8313180327868854</v>
      </c>
      <c r="L82" s="3">
        <f>(G82)*6.29/IF(MOD(C82,4)=0,366,365)</f>
        <v>2.0167527322404371</v>
      </c>
      <c r="N82" s="3"/>
    </row>
    <row r="83" spans="2:16">
      <c r="D83" s="3"/>
      <c r="E83" s="3"/>
      <c r="F83" s="3"/>
      <c r="G83" s="3"/>
      <c r="H83" s="3"/>
      <c r="J83" s="3"/>
    </row>
    <row r="84" spans="2:16">
      <c r="C84" s="1"/>
      <c r="D84" s="2"/>
      <c r="E84" s="3"/>
      <c r="F84" s="2"/>
    </row>
    <row r="85" spans="2:16">
      <c r="D85" s="2"/>
      <c r="E85" s="3"/>
      <c r="F85" s="2"/>
    </row>
    <row r="86" spans="2:16">
      <c r="D86" s="2"/>
      <c r="E86" s="3"/>
      <c r="F86" s="2"/>
    </row>
    <row r="87" spans="2:16">
      <c r="D87" s="2"/>
      <c r="E87" s="3"/>
      <c r="F87" s="2"/>
    </row>
    <row r="88" spans="2:16">
      <c r="D88" s="2"/>
      <c r="E88" s="3"/>
      <c r="F88" s="2"/>
    </row>
    <row r="89" spans="2:16">
      <c r="D89" s="2"/>
      <c r="E89" s="3"/>
      <c r="F89" s="2"/>
    </row>
    <row r="90" spans="2:16">
      <c r="D90" s="2"/>
      <c r="E90" s="3"/>
      <c r="F90" s="2"/>
    </row>
    <row r="91" spans="2:16">
      <c r="D91" s="2"/>
      <c r="E91" s="3"/>
      <c r="F91" s="2"/>
    </row>
    <row r="92" spans="2:16">
      <c r="D92" s="2"/>
      <c r="E92" s="3"/>
      <c r="F92" s="2"/>
    </row>
  </sheetData>
  <mergeCells count="13">
    <mergeCell ref="C10:F10"/>
    <mergeCell ref="C19:O19"/>
    <mergeCell ref="C11:F11"/>
    <mergeCell ref="C12:F12"/>
    <mergeCell ref="C13:F13"/>
    <mergeCell ref="C15:O15"/>
    <mergeCell ref="C16:O16"/>
    <mergeCell ref="C18:O18"/>
    <mergeCell ref="E2:O2"/>
    <mergeCell ref="C4:O4"/>
    <mergeCell ref="C5:O5"/>
    <mergeCell ref="C8:F8"/>
    <mergeCell ref="C9:F9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6" ma:contentTypeDescription="Opprett et nytt dokument." ma:contentTypeScope="" ma:versionID="b03f6ed74f6b5bdbde6f6130d3f5136b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be023e4693162abb3b6b40875e7799e7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E685F1-15FF-4505-8D6A-712753D325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C6A9F39-3751-440D-8DDC-DC2100714ADF}">
  <ds:schemaRefs>
    <ds:schemaRef ds:uri="2ae5ca6d-bcb8-4ec0-a8a7-29506e365b54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c74d52cd-2ee0-4c46-a9b5-7f4054c7c5be"/>
    <ds:schemaRef ds:uri="http://purl.org/dc/elements/1.1/"/>
    <ds:schemaRef ds:uri="http://schemas.microsoft.com/office/2006/metadata/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Takamoli Arezo</cp:lastModifiedBy>
  <cp:revision/>
  <dcterms:created xsi:type="dcterms:W3CDTF">2005-04-22T08:25:40Z</dcterms:created>
  <dcterms:modified xsi:type="dcterms:W3CDTF">2024-02-15T13:28:42Z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