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5/Sokkelåret24-jan 2025/Figurer/"/>
    </mc:Choice>
  </mc:AlternateContent>
  <xr:revisionPtr revIDLastSave="60" documentId="8_{0B9600A4-1290-4B86-9F7C-25167CBB9A10}" xr6:coauthVersionLast="47" xr6:coauthVersionMax="47" xr10:uidLastSave="{6D1E2E77-FDF3-4DCE-990C-1E4104A4AB95}"/>
  <bookViews>
    <workbookView xWindow="27540" yWindow="90" windowWidth="44940" windowHeight="20355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3" i="24" l="1"/>
  <c r="K83" i="24"/>
  <c r="H83" i="24"/>
  <c r="J83" i="24" s="1"/>
  <c r="L82" i="24"/>
  <c r="H80" i="24"/>
  <c r="I80" i="24" s="1"/>
  <c r="K80" i="24" s="1"/>
  <c r="L80" i="24"/>
  <c r="H81" i="24"/>
  <c r="I81" i="24" s="1"/>
  <c r="K81" i="24" s="1"/>
  <c r="L81" i="24"/>
  <c r="H75" i="24"/>
  <c r="I83" i="24" l="1"/>
  <c r="J81" i="24"/>
  <c r="J80" i="24"/>
  <c r="H79" i="24"/>
  <c r="I79" i="24" s="1"/>
  <c r="K79" i="24" s="1"/>
  <c r="L79" i="24"/>
  <c r="L75" i="24"/>
  <c r="J79" i="24" l="1"/>
  <c r="I75" i="24"/>
  <c r="K75" i="24" s="1"/>
  <c r="H73" i="24"/>
  <c r="J73" i="24" s="1"/>
  <c r="L76" i="24"/>
  <c r="L77" i="24"/>
  <c r="L78" i="24"/>
  <c r="H74" i="24"/>
  <c r="I74" i="24" s="1"/>
  <c r="K74" i="24" s="1"/>
  <c r="H76" i="24"/>
  <c r="J76" i="24" s="1"/>
  <c r="H77" i="24"/>
  <c r="I77" i="24" s="1"/>
  <c r="K77" i="24" s="1"/>
  <c r="H78" i="24"/>
  <c r="H82" i="24"/>
  <c r="I82" i="24" s="1"/>
  <c r="K82" i="24" s="1"/>
  <c r="H70" i="24"/>
  <c r="J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I31" i="24" s="1"/>
  <c r="K31" i="24" s="1"/>
  <c r="H32" i="24"/>
  <c r="I32" i="24" s="1"/>
  <c r="K32" i="24" s="1"/>
  <c r="H33" i="24"/>
  <c r="I33" i="24" s="1"/>
  <c r="K33" i="24" s="1"/>
  <c r="H34" i="24"/>
  <c r="I34" i="24" s="1"/>
  <c r="K34" i="24" s="1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H45" i="24"/>
  <c r="J45" i="24" s="1"/>
  <c r="H46" i="24"/>
  <c r="I46" i="24" s="1"/>
  <c r="K46" i="24" s="1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H72" i="24"/>
  <c r="I72" i="24" s="1"/>
  <c r="K72" i="24" s="1"/>
  <c r="I29" i="24"/>
  <c r="K29" i="24" s="1"/>
  <c r="I57" i="24"/>
  <c r="K57" i="24" s="1"/>
  <c r="I78" i="24" l="1"/>
  <c r="K78" i="24" s="1"/>
  <c r="J78" i="24"/>
  <c r="I65" i="24"/>
  <c r="K65" i="24" s="1"/>
  <c r="J43" i="24"/>
  <c r="J31" i="24"/>
  <c r="I70" i="24"/>
  <c r="K70" i="24" s="1"/>
  <c r="J71" i="24"/>
  <c r="J64" i="24"/>
  <c r="J46" i="24"/>
  <c r="J34" i="24"/>
  <c r="I49" i="24"/>
  <c r="K49" i="24" s="1"/>
  <c r="J56" i="24"/>
  <c r="J33" i="24"/>
  <c r="J44" i="24"/>
  <c r="I66" i="24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I76" i="24"/>
  <c r="K76" i="24" s="1"/>
  <c r="J82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<sst xmlns="http://schemas.openxmlformats.org/spreadsheetml/2006/main" count="43" uniqueCount="42">
  <si>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</si>
  <si>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</si>
  <si>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</si>
  <si>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</si>
  <si>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</si>
  <si>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</si>
  <si>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</si>
  <si>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</si>
  <si>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</si>
  <si>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</si>
  <si>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</si>
  <si>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</si>
  <si>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</si>
  <si>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</si>
  <si>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</si>
  <si>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</si>
  <si>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</si>
  <si>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</si>
  <si>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</si>
  <si>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</si>
  <si>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</si>
  <si>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</si>
  <si>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</si>
  <si>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</si>
  <si>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</si>
  <si>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</si>
  <si>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</si>
  <si>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</si>
  <si>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</si>
  <si>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</si>
  <si>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</si>
  <si>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</si>
  <si>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</si>
  <si>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</si>
  <si>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</si>
  <si>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</si>
  <si>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</si>
  <si>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</si>
  <si>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Norwegian Offshore Directorate</t>
  </si>
  <si>
    <t>Sokkeldirektoratet</t>
  </si>
  <si>
    <t>Historisk og forventet produksjon i Norge, 1970-2029</t>
  </si>
  <si>
    <t>Historical and expected production in Norway, 1970-2029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</si>
</sst>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5" fillId="0" borderId="12" xfId="0" applyFont="1" applyBorder="1"/>
    <xf numFmtId="0" fontId="5" fillId="0" borderId="11" xfId="0" applyFont="1" applyBorder="1"/>
    <xf numFmtId="0" fontId="0" fillId="0" borderId="12" xfId="0" applyBorder="1"/>
    <xf numFmtId="0" fontId="0" fillId="0" borderId="11" xfId="0" applyBorder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'Fig-data'!$D$24:$D$83</c:f>
              <c:numCache>
                <c:formatCode>0.00</c:formatCode>
                <c:ptCount val="60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104.14</c:v>
                </c:pt>
                <c:pt idx="54">
                  <c:v>102.86</c:v>
                </c:pt>
                <c:pt idx="55">
                  <c:v>102.2</c:v>
                </c:pt>
                <c:pt idx="56">
                  <c:v>100.9</c:v>
                </c:pt>
                <c:pt idx="57">
                  <c:v>96.3</c:v>
                </c:pt>
                <c:pt idx="58">
                  <c:v>87.9</c:v>
                </c:pt>
                <c:pt idx="59">
                  <c:v>81.2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'Fig-data'!$E$25:$E$83</c:f>
              <c:numCache>
                <c:formatCode>0.00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0.02</c:v>
                </c:pt>
                <c:pt idx="8">
                  <c:v>0.04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0.04</c:v>
                </c:pt>
                <c:pt idx="13">
                  <c:v>0.06</c:v>
                </c:pt>
                <c:pt idx="14">
                  <c:v>0.08</c:v>
                </c:pt>
                <c:pt idx="15">
                  <c:v>0.06</c:v>
                </c:pt>
                <c:pt idx="16">
                  <c:v>0.05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0.06</c:v>
                </c:pt>
                <c:pt idx="21">
                  <c:v>0.05</c:v>
                </c:pt>
                <c:pt idx="22">
                  <c:v>0.47</c:v>
                </c:pt>
                <c:pt idx="23">
                  <c:v>2.4</c:v>
                </c:pt>
                <c:pt idx="24">
                  <c:v>3.18</c:v>
                </c:pt>
                <c:pt idx="25">
                  <c:v>3.78</c:v>
                </c:pt>
                <c:pt idx="26">
                  <c:v>5.38</c:v>
                </c:pt>
                <c:pt idx="27">
                  <c:v>5.05</c:v>
                </c:pt>
                <c:pt idx="28">
                  <c:v>5.51</c:v>
                </c:pt>
                <c:pt idx="29">
                  <c:v>5.41</c:v>
                </c:pt>
                <c:pt idx="30">
                  <c:v>5.67</c:v>
                </c:pt>
                <c:pt idx="31">
                  <c:v>7.32</c:v>
                </c:pt>
                <c:pt idx="32">
                  <c:v>10.34</c:v>
                </c:pt>
                <c:pt idx="33">
                  <c:v>8.67</c:v>
                </c:pt>
                <c:pt idx="34">
                  <c:v>7.95</c:v>
                </c:pt>
                <c:pt idx="35">
                  <c:v>7.63</c:v>
                </c:pt>
                <c:pt idx="36">
                  <c:v>3.13</c:v>
                </c:pt>
                <c:pt idx="37">
                  <c:v>3.92</c:v>
                </c:pt>
                <c:pt idx="38">
                  <c:v>4.4400000000000004</c:v>
                </c:pt>
                <c:pt idx="39">
                  <c:v>4.17</c:v>
                </c:pt>
                <c:pt idx="40">
                  <c:v>4.58</c:v>
                </c:pt>
                <c:pt idx="41">
                  <c:v>4.58</c:v>
                </c:pt>
                <c:pt idx="42">
                  <c:v>3.99</c:v>
                </c:pt>
                <c:pt idx="43">
                  <c:v>2.91</c:v>
                </c:pt>
                <c:pt idx="44">
                  <c:v>2.4700000000000002</c:v>
                </c:pt>
                <c:pt idx="45">
                  <c:v>1.93</c:v>
                </c:pt>
                <c:pt idx="46">
                  <c:v>1.71</c:v>
                </c:pt>
                <c:pt idx="47">
                  <c:v>1.71</c:v>
                </c:pt>
                <c:pt idx="48">
                  <c:v>1.66</c:v>
                </c:pt>
                <c:pt idx="49">
                  <c:v>1.28</c:v>
                </c:pt>
                <c:pt idx="50">
                  <c:v>0.71</c:v>
                </c:pt>
                <c:pt idx="51">
                  <c:v>1.0900000000000001</c:v>
                </c:pt>
                <c:pt idx="52">
                  <c:v>1.1599999999999999</c:v>
                </c:pt>
                <c:pt idx="53">
                  <c:v>1.24</c:v>
                </c:pt>
                <c:pt idx="54">
                  <c:v>0.9</c:v>
                </c:pt>
                <c:pt idx="55">
                  <c:v>1.1000000000000001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'Fig-data'!$F$24:$F$83</c:f>
              <c:numCache>
                <c:formatCode>0.00</c:formatCode>
                <c:ptCount val="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11.44</c:v>
                </c:pt>
                <c:pt idx="53">
                  <c:v>11.83</c:v>
                </c:pt>
                <c:pt idx="54">
                  <c:v>12.1</c:v>
                </c:pt>
                <c:pt idx="55">
                  <c:v>13.71</c:v>
                </c:pt>
                <c:pt idx="56">
                  <c:v>14.17</c:v>
                </c:pt>
                <c:pt idx="57">
                  <c:v>14.33</c:v>
                </c:pt>
                <c:pt idx="58">
                  <c:v>14.41</c:v>
                </c:pt>
                <c:pt idx="59">
                  <c:v>14.15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'Fig-data'!$G$24:$G$83</c:f>
              <c:numCache>
                <c:formatCode>0.00</c:formatCode>
                <c:ptCount val="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122.85</c:v>
                </c:pt>
                <c:pt idx="53">
                  <c:v>116.02</c:v>
                </c:pt>
                <c:pt idx="54">
                  <c:v>124</c:v>
                </c:pt>
                <c:pt idx="55">
                  <c:v>120.3</c:v>
                </c:pt>
                <c:pt idx="56">
                  <c:v>120.1</c:v>
                </c:pt>
                <c:pt idx="57">
                  <c:v>119.8</c:v>
                </c:pt>
                <c:pt idx="58">
                  <c:v>116.3</c:v>
                </c:pt>
                <c:pt idx="59">
                  <c:v>110.8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'Fig-data'!$J$24:$J$83</c:f>
              <c:numCache>
                <c:formatCode>0.00</c:formatCode>
                <c:ptCount val="60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4.018534520547945</c:v>
                </c:pt>
                <c:pt idx="53">
                  <c:v>4.0178452054794516</c:v>
                </c:pt>
                <c:pt idx="54">
                  <c:v>4.1280273224043711</c:v>
                </c:pt>
                <c:pt idx="55">
                  <c:v>4.0860873972602745</c:v>
                </c:pt>
                <c:pt idx="56">
                  <c:v>4.0716117808219172</c:v>
                </c:pt>
                <c:pt idx="57">
                  <c:v>3.9882046575342467</c:v>
                </c:pt>
                <c:pt idx="58">
                  <c:v>3.7741718579234971</c:v>
                </c:pt>
                <c:pt idx="59">
                  <c:v>3.5697904109589045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'Fig-data'!$D$24:$D$83</c:f>
              <c:numCache>
                <c:formatCode>0.00</c:formatCode>
                <c:ptCount val="60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104.14</c:v>
                </c:pt>
                <c:pt idx="54">
                  <c:v>102.86</c:v>
                </c:pt>
                <c:pt idx="55">
                  <c:v>102.2</c:v>
                </c:pt>
                <c:pt idx="56">
                  <c:v>100.9</c:v>
                </c:pt>
                <c:pt idx="57">
                  <c:v>96.3</c:v>
                </c:pt>
                <c:pt idx="58">
                  <c:v>87.9</c:v>
                </c:pt>
                <c:pt idx="59">
                  <c:v>81.2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'Fig-data'!$E$24:$E$83</c:f>
              <c:numCache>
                <c:formatCode>0.00</c:formatCode>
                <c:ptCount val="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1.1599999999999999</c:v>
                </c:pt>
                <c:pt idx="54">
                  <c:v>1.24</c:v>
                </c:pt>
                <c:pt idx="55">
                  <c:v>0.9</c:v>
                </c:pt>
                <c:pt idx="56">
                  <c:v>1.1000000000000001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'Fig-data'!$F$24:$F$83</c:f>
              <c:numCache>
                <c:formatCode>0.00</c:formatCode>
                <c:ptCount val="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11.44</c:v>
                </c:pt>
                <c:pt idx="53">
                  <c:v>11.83</c:v>
                </c:pt>
                <c:pt idx="54">
                  <c:v>12.1</c:v>
                </c:pt>
                <c:pt idx="55">
                  <c:v>13.71</c:v>
                </c:pt>
                <c:pt idx="56">
                  <c:v>14.17</c:v>
                </c:pt>
                <c:pt idx="57">
                  <c:v>14.33</c:v>
                </c:pt>
                <c:pt idx="58">
                  <c:v>14.41</c:v>
                </c:pt>
                <c:pt idx="59">
                  <c:v>14.15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'Fig-data'!$G$24:$G$83</c:f>
              <c:numCache>
                <c:formatCode>0.00</c:formatCode>
                <c:ptCount val="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122.85</c:v>
                </c:pt>
                <c:pt idx="53">
                  <c:v>116.02</c:v>
                </c:pt>
                <c:pt idx="54">
                  <c:v>124</c:v>
                </c:pt>
                <c:pt idx="55">
                  <c:v>120.3</c:v>
                </c:pt>
                <c:pt idx="56">
                  <c:v>120.1</c:v>
                </c:pt>
                <c:pt idx="57">
                  <c:v>119.8</c:v>
                </c:pt>
                <c:pt idx="58">
                  <c:v>116.3</c:v>
                </c:pt>
                <c:pt idx="59">
                  <c:v>110.8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'Fig-data'!$B$24:$B$83</c:f>
              <c:numCache>
                <c:formatCode>General</c:formatCode>
                <c:ptCount val="6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  <c:pt idx="59">
                  <c:v>2029</c:v>
                </c:pt>
              </c:numCache>
            </c:numRef>
          </c:cat>
          <c:val>
            <c:numRef>
              <c:f>'Fig-data'!$J$24:$J$83</c:f>
              <c:numCache>
                <c:formatCode>0.00</c:formatCode>
                <c:ptCount val="60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4.018534520547945</c:v>
                </c:pt>
                <c:pt idx="53">
                  <c:v>4.0178452054794516</c:v>
                </c:pt>
                <c:pt idx="54">
                  <c:v>4.1280273224043711</c:v>
                </c:pt>
                <c:pt idx="55">
                  <c:v>4.0860873972602745</c:v>
                </c:pt>
                <c:pt idx="56">
                  <c:v>4.0716117808219172</c:v>
                </c:pt>
                <c:pt idx="57">
                  <c:v>3.9882046575342467</c:v>
                </c:pt>
                <c:pt idx="58">
                  <c:v>3.7741718579234971</c:v>
                </c:pt>
                <c:pt idx="59">
                  <c:v>3.5697904109589045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2"/>
  <sheetViews>
    <sheetView tabSelected="1" zoomScale="110" zoomScaleNormal="110" workbookViewId="0">
      <pane xSplit="3" ySplit="23" topLeftCell="D24" activePane="bottomRight" state="frozen"/>
      <selection activeCell="A21" sqref="A21"/>
      <selection pane="topRight" activeCell="D21" sqref="D21"/>
      <selection pane="bottomLeft" activeCell="A24" sqref="A24"/>
      <selection pane="bottomRight" activeCell="R14" sqref="R14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7" ht="13.5" thickBot="1"/>
    <row r="2" spans="2:17" ht="15.75" thickBot="1">
      <c r="B2" s="23" t="s">
        <v>0</v>
      </c>
      <c r="C2" s="22"/>
      <c r="D2" s="21" t="s">
        <v>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2:17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7" ht="15">
      <c r="B4" s="11" t="s">
        <v>2</v>
      </c>
      <c r="C4" s="43" t="s">
        <v>40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2:17" ht="15.75" thickBot="1">
      <c r="B5" s="17" t="s">
        <v>3</v>
      </c>
      <c r="C5" s="45" t="s">
        <v>41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2:17" ht="15.75" thickBot="1">
      <c r="B6" s="14"/>
      <c r="D6" s="13"/>
      <c r="F6" s="12"/>
    </row>
    <row r="7" spans="2:17" ht="15.75" thickBot="1">
      <c r="B7" s="20" t="s">
        <v>4</v>
      </c>
      <c r="E7" s="13"/>
      <c r="G7" s="12"/>
      <c r="P7" s="3"/>
      <c r="Q7" s="3"/>
    </row>
    <row r="8" spans="2:17" ht="15">
      <c r="B8" s="11" t="s">
        <v>5</v>
      </c>
      <c r="C8" s="47"/>
      <c r="D8" s="48"/>
      <c r="E8" s="48"/>
      <c r="F8" s="49"/>
      <c r="G8" s="12"/>
      <c r="P8" s="3"/>
      <c r="Q8" s="3"/>
    </row>
    <row r="9" spans="2:17" ht="15">
      <c r="B9" s="19" t="s">
        <v>6</v>
      </c>
      <c r="C9" s="50"/>
      <c r="D9" s="51"/>
      <c r="E9" s="51"/>
      <c r="F9" s="52"/>
      <c r="P9" s="3"/>
      <c r="Q9" s="3"/>
    </row>
    <row r="10" spans="2:17" ht="15">
      <c r="B10" s="18" t="s">
        <v>7</v>
      </c>
      <c r="C10" s="25" t="s">
        <v>8</v>
      </c>
      <c r="D10" s="26"/>
      <c r="E10" s="26"/>
      <c r="F10" s="27"/>
      <c r="G10" s="12"/>
      <c r="P10" s="3"/>
      <c r="Q10" s="3"/>
    </row>
    <row r="11" spans="2:17" ht="15">
      <c r="B11" s="19" t="s">
        <v>9</v>
      </c>
      <c r="C11" s="30" t="s">
        <v>10</v>
      </c>
      <c r="D11" s="31"/>
      <c r="E11" s="31"/>
      <c r="F11" s="32"/>
      <c r="G11" s="12"/>
      <c r="P11" s="3"/>
      <c r="Q11" s="3"/>
    </row>
    <row r="12" spans="2:17" ht="15">
      <c r="B12" s="18" t="s">
        <v>11</v>
      </c>
      <c r="C12" s="25" t="s">
        <v>12</v>
      </c>
      <c r="D12" s="26"/>
      <c r="E12" s="26"/>
      <c r="F12" s="27"/>
      <c r="G12" s="12"/>
      <c r="P12" s="3"/>
      <c r="Q12" s="3"/>
    </row>
    <row r="13" spans="2:17" ht="15.75" thickBot="1">
      <c r="B13" s="17" t="s">
        <v>13</v>
      </c>
      <c r="C13" s="33" t="s">
        <v>14</v>
      </c>
      <c r="D13" s="34"/>
      <c r="E13" s="34"/>
      <c r="F13" s="35"/>
      <c r="G13" s="12"/>
      <c r="P13" s="3"/>
      <c r="Q13" s="3"/>
    </row>
    <row r="14" spans="2:17" ht="15.75" thickBot="1">
      <c r="B14" s="14"/>
      <c r="E14" s="13"/>
      <c r="G14" s="12"/>
      <c r="P14" s="3"/>
      <c r="Q14" s="3"/>
    </row>
    <row r="15" spans="2:17" ht="15">
      <c r="B15" s="11" t="s">
        <v>15</v>
      </c>
      <c r="C15" s="36" t="s">
        <v>39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7"/>
      <c r="P15" s="3"/>
      <c r="Q15" s="3"/>
    </row>
    <row r="16" spans="2:17" ht="15.75" thickBot="1">
      <c r="B16" s="17" t="s">
        <v>16</v>
      </c>
      <c r="C16" s="28" t="s">
        <v>38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9"/>
      <c r="P16" s="3"/>
      <c r="Q16" s="3"/>
    </row>
    <row r="17" spans="1:2048 2058:3071 3081:4094 4104:5117 5127:6140 6150:7163 7173:8186 8196:9209 9219:10232 10242:11255 11265:13312 13322:14335 14345:15358 15368:16381" ht="15.75" thickBot="1">
      <c r="B17" s="14"/>
      <c r="P17" s="3"/>
      <c r="Q17" s="3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9"/>
      <c r="P18" s="3"/>
      <c r="Q18" s="3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17.420000000000002</v>
      </c>
      <c r="G73" s="3">
        <v>113.12</v>
      </c>
      <c r="H73" s="3">
        <f>SUM(D73:G73)</f>
        <v>215.41</v>
      </c>
      <c r="I73" s="3">
        <f t="shared" si="1"/>
        <v>102.28999999999999</v>
      </c>
      <c r="J73" s="3">
        <f t="shared" si="2"/>
        <v>3.7121339726027394</v>
      </c>
      <c r="K73" s="3">
        <f t="shared" si="3"/>
        <v>1.7627509589041095</v>
      </c>
      <c r="L73" s="3">
        <f t="shared" si="4"/>
        <v>1.9493830136986303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16.97</v>
      </c>
      <c r="G74" s="3">
        <v>110.11</v>
      </c>
      <c r="H74" s="3">
        <f t="shared" ref="H74:H83" si="11">SUM(D74:G74)</f>
        <v>226.85</v>
      </c>
      <c r="I74" s="3">
        <f t="shared" ref="I74:I83" si="12">H74-G74</f>
        <v>116.74</v>
      </c>
      <c r="J74" s="3">
        <f t="shared" si="2"/>
        <v>3.8985969945355192</v>
      </c>
      <c r="K74" s="3">
        <f t="shared" si="3"/>
        <v>2.0062693989071039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14.6</v>
      </c>
      <c r="G75" s="3">
        <v>113.08</v>
      </c>
      <c r="H75" s="3">
        <f>SUM(D75:G75)</f>
        <v>230.75</v>
      </c>
      <c r="I75" s="3">
        <f t="shared" ref="I75" si="13">H75-G75</f>
        <v>117.67</v>
      </c>
      <c r="J75" s="3">
        <f t="shared" ref="J75" si="14">(H75)*6.29/IF(MOD(B75,4)=0,366,365)</f>
        <v>3.9764863013698633</v>
      </c>
      <c r="K75" s="3">
        <f t="shared" ref="K75" si="15">(I75)*6.29/IF(MOD(B75,4)=0,366,365)</f>
        <v>2.0277926027397259</v>
      </c>
      <c r="L75" s="3">
        <f t="shared" si="4"/>
        <v>1.9486936986301369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97.81</v>
      </c>
      <c r="E76" s="3">
        <v>1.0900000000000001</v>
      </c>
      <c r="F76" s="3">
        <v>11.44</v>
      </c>
      <c r="G76" s="3">
        <v>122.85</v>
      </c>
      <c r="H76" s="3">
        <f t="shared" si="11"/>
        <v>233.19</v>
      </c>
      <c r="I76" s="3">
        <f t="shared" si="12"/>
        <v>110.34</v>
      </c>
      <c r="J76" s="3">
        <f t="shared" ref="J76:J83" si="16">(H76)*6.29/IF(MOD(B76,4)=0,366,365)</f>
        <v>4.018534520547945</v>
      </c>
      <c r="K76" s="3">
        <f t="shared" ref="K76:K83" si="17">(I76)*6.29/IF(MOD(B76,4)=0,366,365)</f>
        <v>1.9014756164383562</v>
      </c>
      <c r="L76" s="3">
        <f t="shared" ref="L76:L78" si="18">(G76)*6.29/IF(MOD(C76,4)=0,366,365)</f>
        <v>2.1170589041095891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104.14</v>
      </c>
      <c r="E77" s="3">
        <v>1.1599999999999999</v>
      </c>
      <c r="F77" s="3">
        <v>11.83</v>
      </c>
      <c r="G77" s="3">
        <v>116.02</v>
      </c>
      <c r="H77" s="3">
        <f t="shared" si="11"/>
        <v>233.14999999999998</v>
      </c>
      <c r="I77" s="3">
        <f t="shared" si="12"/>
        <v>117.12999999999998</v>
      </c>
      <c r="J77" s="3">
        <f t="shared" si="16"/>
        <v>4.0178452054794516</v>
      </c>
      <c r="K77" s="3">
        <f t="shared" si="17"/>
        <v>2.0184868493150683</v>
      </c>
      <c r="L77" s="3">
        <f t="shared" si="18"/>
        <v>1.9993583561643835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102.86</v>
      </c>
      <c r="E78" s="3">
        <v>1.24</v>
      </c>
      <c r="F78" s="3">
        <v>12.1</v>
      </c>
      <c r="G78" s="3">
        <v>124</v>
      </c>
      <c r="H78" s="3">
        <f t="shared" si="11"/>
        <v>240.2</v>
      </c>
      <c r="I78" s="3">
        <f t="shared" si="12"/>
        <v>116.19999999999999</v>
      </c>
      <c r="J78" s="3">
        <f>(H78)*6.29/IF(MOD(B78,4)=0,366,365)</f>
        <v>4.1280273224043711</v>
      </c>
      <c r="K78" s="3">
        <f>(I78)*6.29/IF(MOD(B78,4)=0,366,365)</f>
        <v>1.9969890710382512</v>
      </c>
      <c r="L78" s="3">
        <f t="shared" si="18"/>
        <v>2.1310382513661201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102.2</v>
      </c>
      <c r="E79" s="3">
        <v>0.9</v>
      </c>
      <c r="F79" s="3">
        <v>13.71</v>
      </c>
      <c r="G79" s="3">
        <v>120.3</v>
      </c>
      <c r="H79" s="3">
        <f t="shared" ref="H79" si="19">SUM(D79:G79)</f>
        <v>237.11</v>
      </c>
      <c r="I79" s="3">
        <f t="shared" ref="I79" si="20">H79-G79</f>
        <v>116.81000000000002</v>
      </c>
      <c r="J79" s="3">
        <f t="shared" ref="J79" si="21">(H79)*6.29/IF(MOD(B79,4)=0,366,365)</f>
        <v>4.0860873972602745</v>
      </c>
      <c r="K79" s="3">
        <f t="shared" ref="K79" si="22">(I79)*6.29/IF(MOD(B79,4)=0,366,365)</f>
        <v>2.0129723287671237</v>
      </c>
      <c r="L79" s="3">
        <f t="shared" ref="L79" si="23">(G79)*6.29/IF(MOD(C79,4)=0,366,365)</f>
        <v>2.0731150684931507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100.9</v>
      </c>
      <c r="E80" s="3">
        <v>1.1000000000000001</v>
      </c>
      <c r="F80" s="3">
        <v>14.17</v>
      </c>
      <c r="G80" s="3">
        <v>120.1</v>
      </c>
      <c r="H80" s="3">
        <f t="shared" ref="H80:H81" si="24">SUM(D80:G80)</f>
        <v>236.26999999999998</v>
      </c>
      <c r="I80" s="3">
        <f t="shared" ref="I80:I81" si="25">H80-G80</f>
        <v>116.16999999999999</v>
      </c>
      <c r="J80" s="3">
        <f t="shared" ref="J80:J81" si="26">(H80)*6.29/IF(MOD(B80,4)=0,366,365)</f>
        <v>4.0716117808219172</v>
      </c>
      <c r="K80" s="3">
        <f t="shared" ref="K80:K81" si="27">(I80)*6.29/IF(MOD(B80,4)=0,366,365)</f>
        <v>2.0019432876712324</v>
      </c>
      <c r="L80" s="3">
        <f t="shared" ref="L80:L81" si="28">(G80)*6.29/IF(MOD(C80,4)=0,366,365)</f>
        <v>2.0696684931506848</v>
      </c>
      <c r="M80" s="3"/>
      <c r="N80" s="3"/>
      <c r="O80" s="3"/>
      <c r="P80" s="3"/>
    </row>
    <row r="81" spans="2:16">
      <c r="B81">
        <v>2027</v>
      </c>
      <c r="C81">
        <v>2027</v>
      </c>
      <c r="D81" s="3">
        <v>96.3</v>
      </c>
      <c r="E81" s="3">
        <v>1</v>
      </c>
      <c r="F81" s="3">
        <v>14.33</v>
      </c>
      <c r="G81" s="3">
        <v>119.8</v>
      </c>
      <c r="H81" s="3">
        <f t="shared" si="24"/>
        <v>231.43</v>
      </c>
      <c r="I81" s="3">
        <f t="shared" si="25"/>
        <v>111.63000000000001</v>
      </c>
      <c r="J81" s="3">
        <f t="shared" si="26"/>
        <v>3.9882046575342467</v>
      </c>
      <c r="K81" s="3">
        <f t="shared" si="27"/>
        <v>1.9237060273972606</v>
      </c>
      <c r="L81" s="3">
        <f t="shared" si="28"/>
        <v>2.0644986301369865</v>
      </c>
      <c r="M81" s="3"/>
      <c r="N81" s="3"/>
      <c r="O81" s="3"/>
      <c r="P81" s="3"/>
    </row>
    <row r="82" spans="2:16">
      <c r="B82">
        <v>2028</v>
      </c>
      <c r="C82">
        <v>2028</v>
      </c>
      <c r="D82" s="3">
        <v>87.9</v>
      </c>
      <c r="E82" s="3">
        <v>1</v>
      </c>
      <c r="F82" s="3">
        <v>14.41</v>
      </c>
      <c r="G82" s="3">
        <v>116.3</v>
      </c>
      <c r="H82" s="3">
        <f t="shared" si="11"/>
        <v>219.61</v>
      </c>
      <c r="I82" s="3">
        <f t="shared" si="12"/>
        <v>103.31000000000002</v>
      </c>
      <c r="J82" s="3">
        <f t="shared" si="16"/>
        <v>3.7741718579234971</v>
      </c>
      <c r="K82" s="3">
        <f t="shared" si="17"/>
        <v>1.7754642076502734</v>
      </c>
      <c r="L82" s="3">
        <f>(G82)*6.29/IF(MOD(C82,4)=0,366,365)</f>
        <v>1.9987076502732239</v>
      </c>
      <c r="N82" s="3"/>
    </row>
    <row r="83" spans="2:16">
      <c r="B83">
        <v>2029</v>
      </c>
      <c r="C83">
        <v>2029</v>
      </c>
      <c r="D83" s="3">
        <v>81.2</v>
      </c>
      <c r="E83" s="3">
        <v>1</v>
      </c>
      <c r="F83" s="3">
        <v>14.15</v>
      </c>
      <c r="G83" s="3">
        <v>110.8</v>
      </c>
      <c r="H83" s="3">
        <f t="shared" si="11"/>
        <v>207.15</v>
      </c>
      <c r="I83" s="3">
        <f t="shared" si="12"/>
        <v>96.350000000000009</v>
      </c>
      <c r="J83" s="3">
        <f t="shared" si="16"/>
        <v>3.5697904109589045</v>
      </c>
      <c r="K83" s="3">
        <f t="shared" si="17"/>
        <v>1.6603876712328769</v>
      </c>
      <c r="L83" s="3">
        <f>(G83)*6.29/IF(MOD(C83,4)=0,366,365)</f>
        <v>1.9094027397260274</v>
      </c>
    </row>
    <row r="84" spans="2:16">
      <c r="C84" s="1"/>
      <c r="D84" s="2"/>
      <c r="E84" s="3"/>
      <c r="F84" s="2"/>
    </row>
    <row r="85" spans="2:16">
      <c r="D85" s="2"/>
      <c r="E85" s="3"/>
      <c r="F85" s="2"/>
    </row>
    <row r="86" spans="2:16">
      <c r="D86" s="2"/>
      <c r="E86" s="3"/>
      <c r="F86" s="2"/>
    </row>
    <row r="87" spans="2:16">
      <c r="D87" s="2"/>
      <c r="E87" s="3"/>
      <c r="F87" s="2"/>
    </row>
    <row r="88" spans="2:16">
      <c r="D88" s="2"/>
      <c r="E88" s="3"/>
      <c r="F88" s="2"/>
    </row>
    <row r="89" spans="2:16">
      <c r="D89" s="2"/>
      <c r="E89" s="3"/>
      <c r="F89" s="2"/>
    </row>
    <row r="90" spans="2:16">
      <c r="D90" s="2"/>
      <c r="E90" s="3"/>
      <c r="F90" s="2"/>
    </row>
    <row r="91" spans="2:16">
      <c r="D91" s="2"/>
      <c r="E91" s="3"/>
      <c r="F91" s="2"/>
    </row>
    <row r="92" spans="2:16">
      <c r="D92" s="2"/>
      <c r="E92" s="3"/>
      <c r="F92" s="2"/>
    </row>
  </sheetData>
  <mergeCells count="13">
    <mergeCell ref="E2:O2"/>
    <mergeCell ref="C4:O4"/>
    <mergeCell ref="C5:O5"/>
    <mergeCell ref="C8:F8"/>
    <mergeCell ref="C9:F9"/>
    <mergeCell ref="C10:F10"/>
    <mergeCell ref="C19:O19"/>
    <mergeCell ref="C11:F11"/>
    <mergeCell ref="C12:F12"/>
    <mergeCell ref="C13:F13"/>
    <mergeCell ref="C15:O15"/>
    <mergeCell ref="C16:O16"/>
    <mergeCell ref="C18:O18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59" sqref="AL59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6A9F39-3751-440D-8DDC-DC2100714ADF}">
  <ds:schemaRefs>
    <ds:schemaRef ds:uri="http://purl.org/dc/elements/1.1/"/>
    <ds:schemaRef ds:uri="http://purl.org/dc/dcmitype/"/>
    <ds:schemaRef ds:uri="c74d52cd-2ee0-4c46-a9b5-7f4054c7c5be"/>
    <ds:schemaRef ds:uri="http://www.w3.org/XML/1998/namespace"/>
    <ds:schemaRef ds:uri="2ae5ca6d-bcb8-4ec0-a8a7-29506e365b54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Takamoli Arezo</cp:lastModifiedBy>
  <cp:revision/>
  <dcterms:created xsi:type="dcterms:W3CDTF">2005-04-22T08:25:40Z</dcterms:created>
  <dcterms:modified xsi:type="dcterms:W3CDTF">2025-01-07T08:43:20Z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