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144" documentId="8_{0B9600A4-1290-4B86-9F7C-25167CBB9A10}" xr6:coauthVersionLast="47" xr6:coauthVersionMax="47" xr10:uidLastSave="{AD592F2B-D8DE-4DE6-8176-2A10FD27C90E}"/>
  <bookViews>
    <workbookView xWindow="-110" yWindow="-110" windowWidth="19420" windowHeight="1150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4" l="1"/>
  <c r="I84" i="24"/>
  <c r="J84" i="24"/>
  <c r="K84" i="24"/>
  <c r="L84" i="24"/>
  <c r="L83" i="24"/>
  <c r="H83" i="24"/>
  <c r="J83" i="24" s="1"/>
  <c r="L82" i="24"/>
  <c r="H80" i="24"/>
  <c r="I80" i="24" s="1"/>
  <c r="K80" i="24" s="1"/>
  <c r="L80" i="24"/>
  <c r="H81" i="24"/>
  <c r="I81" i="24" s="1"/>
  <c r="K81" i="24" s="1"/>
  <c r="L81" i="24"/>
  <c r="H75" i="24"/>
  <c r="I83" i="24" l="1"/>
  <c r="K83" i="24" s="1"/>
  <c r="J81" i="24"/>
  <c r="J80" i="24"/>
  <c r="H79" i="24"/>
  <c r="I79" i="24" s="1"/>
  <c r="K79" i="24" s="1"/>
  <c r="L79" i="24"/>
  <c r="L75" i="24"/>
  <c r="J79" i="24" l="1"/>
  <c r="I75" i="24"/>
  <c r="K75" i="24" s="1"/>
  <c r="H73" i="24"/>
  <c r="J73" i="24" s="1"/>
  <c r="L76" i="24"/>
  <c r="L77" i="24"/>
  <c r="L78" i="24"/>
  <c r="H74" i="24"/>
  <c r="I74" i="24" s="1"/>
  <c r="K74" i="24" s="1"/>
  <c r="H76" i="24"/>
  <c r="J76" i="24" s="1"/>
  <c r="H77" i="24"/>
  <c r="I77" i="24" s="1"/>
  <c r="K77" i="24" s="1"/>
  <c r="H78" i="24"/>
  <c r="H82" i="24"/>
  <c r="I82" i="24" s="1"/>
  <c r="K82" i="24" s="1"/>
  <c r="H70" i="24"/>
  <c r="J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I39" i="24" s="1"/>
  <c r="K39" i="24" s="1"/>
  <c r="L24" i="24"/>
  <c r="H25" i="24"/>
  <c r="I25" i="24" s="1"/>
  <c r="K25" i="24" s="1"/>
  <c r="J25" i="24"/>
  <c r="H26" i="24"/>
  <c r="J26" i="24" s="1"/>
  <c r="H27" i="24"/>
  <c r="I27" i="24" s="1"/>
  <c r="K27" i="24" s="1"/>
  <c r="H28" i="24"/>
  <c r="J28" i="24" s="1"/>
  <c r="H29" i="24"/>
  <c r="J29" i="24"/>
  <c r="H30" i="24"/>
  <c r="I30" i="24" s="1"/>
  <c r="K30" i="24" s="1"/>
  <c r="J30" i="24"/>
  <c r="H31" i="24"/>
  <c r="I31" i="24" s="1"/>
  <c r="K31" i="24" s="1"/>
  <c r="H32" i="24"/>
  <c r="I32" i="24" s="1"/>
  <c r="K32" i="24" s="1"/>
  <c r="H33" i="24"/>
  <c r="I33" i="24" s="1"/>
  <c r="K33" i="24" s="1"/>
  <c r="H34" i="24"/>
  <c r="I34" i="24" s="1"/>
  <c r="K34" i="24" s="1"/>
  <c r="H35" i="24"/>
  <c r="J35" i="24" s="1"/>
  <c r="H36" i="24"/>
  <c r="J36" i="24" s="1"/>
  <c r="H37" i="24"/>
  <c r="I37" i="24" s="1"/>
  <c r="K37" i="24" s="1"/>
  <c r="J37" i="24"/>
  <c r="H38" i="24"/>
  <c r="I38" i="24" s="1"/>
  <c r="K38" i="24" s="1"/>
  <c r="H40" i="24"/>
  <c r="I40" i="24" s="1"/>
  <c r="K40" i="24" s="1"/>
  <c r="J40" i="24"/>
  <c r="H41" i="24"/>
  <c r="J41" i="24" s="1"/>
  <c r="H42" i="24"/>
  <c r="J42" i="24" s="1"/>
  <c r="H43" i="24"/>
  <c r="I43" i="24" s="1"/>
  <c r="K43" i="24" s="1"/>
  <c r="H44" i="24"/>
  <c r="I44" i="24" s="1"/>
  <c r="K44" i="24" s="1"/>
  <c r="H45" i="24"/>
  <c r="J45" i="24" s="1"/>
  <c r="H46" i="24"/>
  <c r="I46" i="24" s="1"/>
  <c r="K46" i="24" s="1"/>
  <c r="H47" i="24"/>
  <c r="I47" i="24" s="1"/>
  <c r="K47" i="24" s="1"/>
  <c r="J47" i="24"/>
  <c r="H48" i="24"/>
  <c r="J48" i="24" s="1"/>
  <c r="H49" i="24"/>
  <c r="J49" i="24" s="1"/>
  <c r="H50" i="24"/>
  <c r="J50" i="24" s="1"/>
  <c r="H51" i="24"/>
  <c r="I51" i="24" s="1"/>
  <c r="K51" i="24" s="1"/>
  <c r="H52" i="24"/>
  <c r="I52" i="24" s="1"/>
  <c r="K52" i="24" s="1"/>
  <c r="H53" i="24"/>
  <c r="I53" i="24" s="1"/>
  <c r="K53" i="24" s="1"/>
  <c r="H54" i="24"/>
  <c r="I54" i="24" s="1"/>
  <c r="K54" i="24" s="1"/>
  <c r="J54" i="24"/>
  <c r="H55" i="24"/>
  <c r="I55" i="24" s="1"/>
  <c r="K55" i="24" s="1"/>
  <c r="J55" i="24"/>
  <c r="H56" i="24"/>
  <c r="I56" i="24" s="1"/>
  <c r="K56" i="24" s="1"/>
  <c r="H57" i="24"/>
  <c r="J57" i="24" s="1"/>
  <c r="H58" i="24"/>
  <c r="I58" i="24" s="1"/>
  <c r="K58" i="24" s="1"/>
  <c r="J58" i="24"/>
  <c r="H59" i="24"/>
  <c r="I59" i="24" s="1"/>
  <c r="K59" i="24" s="1"/>
  <c r="H60" i="24"/>
  <c r="I60" i="24" s="1"/>
  <c r="K60" i="24" s="1"/>
  <c r="H61" i="24"/>
  <c r="J61" i="24" s="1"/>
  <c r="H62" i="24"/>
  <c r="J62" i="24" s="1"/>
  <c r="H63" i="24"/>
  <c r="I63" i="24" s="1"/>
  <c r="K63" i="24" s="1"/>
  <c r="H64" i="24"/>
  <c r="I64" i="24" s="1"/>
  <c r="K64" i="24" s="1"/>
  <c r="H65" i="24"/>
  <c r="J65" i="24" s="1"/>
  <c r="H66" i="24"/>
  <c r="J66" i="24" s="1"/>
  <c r="H67" i="24"/>
  <c r="I67" i="24" s="1"/>
  <c r="K67" i="24" s="1"/>
  <c r="J67" i="24"/>
  <c r="H68" i="24"/>
  <c r="J68" i="24" s="1"/>
  <c r="H69" i="24"/>
  <c r="I69" i="24" s="1"/>
  <c r="K69" i="24" s="1"/>
  <c r="H71" i="24"/>
  <c r="I71" i="24" s="1"/>
  <c r="K71" i="24" s="1"/>
  <c r="H72" i="24"/>
  <c r="I72" i="24" s="1"/>
  <c r="K72" i="24" s="1"/>
  <c r="I29" i="24"/>
  <c r="K29" i="24" s="1"/>
  <c r="I57" i="24"/>
  <c r="K57" i="24" s="1"/>
  <c r="I78" i="24" l="1"/>
  <c r="K78" i="24" s="1"/>
  <c r="J78" i="24"/>
  <c r="I65" i="24"/>
  <c r="K65" i="24" s="1"/>
  <c r="J43" i="24"/>
  <c r="J31" i="24"/>
  <c r="I70" i="24"/>
  <c r="K70" i="24" s="1"/>
  <c r="J71" i="24"/>
  <c r="J64" i="24"/>
  <c r="J46" i="24"/>
  <c r="J34" i="24"/>
  <c r="I49" i="24"/>
  <c r="K49" i="24" s="1"/>
  <c r="J56" i="24"/>
  <c r="J33" i="24"/>
  <c r="J44" i="24"/>
  <c r="I66" i="24"/>
  <c r="K66" i="24" s="1"/>
  <c r="J63" i="24"/>
  <c r="J52" i="24"/>
  <c r="I48" i="24"/>
  <c r="K48" i="24" s="1"/>
  <c r="J38" i="24"/>
  <c r="I73" i="24"/>
  <c r="K73" i="24" s="1"/>
  <c r="I41" i="24"/>
  <c r="K41" i="24" s="1"/>
  <c r="I36" i="24"/>
  <c r="K36" i="24" s="1"/>
  <c r="I62" i="24"/>
  <c r="K62" i="24" s="1"/>
  <c r="I26" i="24"/>
  <c r="K26" i="24" s="1"/>
  <c r="I35" i="24"/>
  <c r="K35" i="24" s="1"/>
  <c r="J27" i="24"/>
  <c r="I68" i="24"/>
  <c r="K68" i="24" s="1"/>
  <c r="I42" i="24"/>
  <c r="K42" i="24" s="1"/>
  <c r="J72" i="24"/>
  <c r="I50" i="24"/>
  <c r="K50" i="24" s="1"/>
  <c r="J60" i="24"/>
  <c r="J51" i="24"/>
  <c r="J39" i="24"/>
  <c r="J59" i="24"/>
  <c r="I28" i="24"/>
  <c r="K28" i="24" s="1"/>
  <c r="I45" i="24"/>
  <c r="K45" i="24" s="1"/>
  <c r="I61" i="24"/>
  <c r="K61" i="24" s="1"/>
  <c r="J69" i="24"/>
  <c r="J53" i="24"/>
  <c r="J32" i="24"/>
  <c r="J74" i="24"/>
  <c r="J77" i="24"/>
  <c r="I76" i="24"/>
  <c r="K76" i="24" s="1"/>
  <c r="J82" i="24"/>
  <c r="J75" i="24"/>
</calcChain>
</file>

<file path=xl/sharedStrings.xml><?xml version="1.0" encoding="utf-8"?>
<sst xmlns="http://schemas.openxmlformats.org/spreadsheetml/2006/main" count="43" uniqueCount="42">
  <si>
    <t>Figur nr</t>
  </si>
  <si>
    <t>Beskrivelse:</t>
  </si>
  <si>
    <t>Figurtekst NOR:</t>
  </si>
  <si>
    <t>Historisk og forventet produksjon i Norge, 1970-2030</t>
  </si>
  <si>
    <t>Figurtekst ENG:</t>
  </si>
  <si>
    <t>Historical and expected production in Norway, 1970-2030</t>
  </si>
  <si>
    <t>Aksetekster</t>
  </si>
  <si>
    <t>X-akse NOR</t>
  </si>
  <si>
    <t>X-akse ENG</t>
  </si>
  <si>
    <t>Y-akse NOR</t>
  </si>
  <si>
    <t>Millioner  Sm³ o.e.</t>
  </si>
  <si>
    <t>Y-akse ENG</t>
  </si>
  <si>
    <t>Million Sm³ o.e.</t>
  </si>
  <si>
    <t>Y-akse2 NOR</t>
  </si>
  <si>
    <t>Millioner fat o.e. per dag</t>
  </si>
  <si>
    <t>Y-akse2 ENG</t>
  </si>
  <si>
    <t>Million barrels o.e. per day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</si>
  <si>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</si>
  <si>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</si>
  <si>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</si>
  <si>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</si>
  <si>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</si>
  <si>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</si>
  <si>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</si>
  <si>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Olje</t>
  </si>
  <si>
    <t>Kondensat</t>
  </si>
  <si>
    <t>NGL</t>
  </si>
  <si>
    <t>Gass (40 MJ)</t>
  </si>
  <si>
    <t>Totalt</t>
  </si>
  <si>
    <t>Væske totalt</t>
  </si>
  <si>
    <t>Totalt per dag</t>
  </si>
  <si>
    <t>Væske per dag</t>
  </si>
  <si>
    <t>Gass per dag</t>
  </si>
  <si>
    <t>Datatyper ENG</t>
  </si>
  <si>
    <t>Oil</t>
  </si>
  <si>
    <t>Condensate</t>
  </si>
  <si>
    <t>Gas (40 MJ)</t>
  </si>
  <si>
    <t>Total</t>
  </si>
  <si>
    <t>Total liquids</t>
  </si>
  <si>
    <t>Total per day</t>
  </si>
  <si>
    <t>Liquids per day</t>
  </si>
  <si>
    <t>Natural gas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</si>
</sst>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u/>
      <sz val="10"/>
      <color indexed="12"/>
      <name val="Arial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2" borderId="7" xfId="0" applyFont="1" applyFill="1" applyBorder="1"/>
    <xf numFmtId="0" fontId="3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10" xfId="0" applyFont="1" applyFill="1" applyBorder="1"/>
    <xf numFmtId="0" fontId="3" fillId="2" borderId="19" xfId="0" applyFont="1" applyFill="1" applyBorder="1"/>
    <xf numFmtId="0" fontId="2" fillId="2" borderId="19" xfId="0" applyFont="1" applyFill="1" applyBorder="1"/>
    <xf numFmtId="0" fontId="3" fillId="2" borderId="23" xfId="0" applyFont="1" applyFill="1" applyBorder="1"/>
    <xf numFmtId="0" fontId="3" fillId="2" borderId="27" xfId="0" applyFont="1" applyFill="1" applyBorder="1" applyAlignment="1">
      <alignment vertical="center"/>
    </xf>
    <xf numFmtId="49" fontId="4" fillId="0" borderId="28" xfId="0" applyNumberFormat="1" applyFont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0" fillId="3" borderId="0" xfId="0" applyFill="1"/>
    <xf numFmtId="0" fontId="0" fillId="0" borderId="2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12" xfId="0" applyFont="1" applyBorder="1"/>
    <xf numFmtId="0" fontId="3" fillId="0" borderId="11" xfId="0" applyFont="1" applyBorder="1"/>
    <xf numFmtId="0" fontId="6" fillId="0" borderId="9" xfId="0" applyFont="1" applyBorder="1"/>
    <xf numFmtId="0" fontId="6" fillId="0" borderId="1" xfId="0" applyFont="1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7" fillId="0" borderId="18" xfId="0" applyFont="1" applyBorder="1"/>
    <xf numFmtId="0" fontId="7" fillId="0" borderId="17" xfId="0" applyFont="1" applyBorder="1"/>
    <xf numFmtId="0" fontId="7" fillId="0" borderId="16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7" fillId="0" borderId="9" xfId="0" applyFont="1" applyBorder="1"/>
    <xf numFmtId="0" fontId="7" fillId="0" borderId="1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7" fillId="0" borderId="15" xfId="0" applyFont="1" applyBorder="1"/>
    <xf numFmtId="0" fontId="7" fillId="0" borderId="14" xfId="0" applyFont="1" applyBorder="1"/>
    <xf numFmtId="0" fontId="7" fillId="0" borderId="13" xfId="0" applyFont="1" applyBorder="1"/>
    <xf numFmtId="0" fontId="4" fillId="0" borderId="12" xfId="0" applyFont="1" applyBorder="1"/>
    <xf numFmtId="0" fontId="4" fillId="0" borderId="11" xfId="0" applyFont="1" applyBorder="1"/>
    <xf numFmtId="0" fontId="0" fillId="0" borderId="12" xfId="0" applyBorder="1"/>
    <xf numFmtId="0" fontId="0" fillId="0" borderId="11" xfId="0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102.9</c:v>
                </c:pt>
                <c:pt idx="55" formatCode="General">
                  <c:v>106.13</c:v>
                </c:pt>
                <c:pt idx="56" formatCode="General">
                  <c:v>101.55</c:v>
                </c:pt>
                <c:pt idx="57" formatCode="General">
                  <c:v>98.46</c:v>
                </c:pt>
                <c:pt idx="58" formatCode="General">
                  <c:v>95.35</c:v>
                </c:pt>
                <c:pt idx="59" formatCode="General">
                  <c:v>89.35</c:v>
                </c:pt>
                <c:pt idx="60" formatCode="General">
                  <c:v>82.04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'Fig-data'!$E$25:$E$84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0.06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0.06</c:v>
                </c:pt>
                <c:pt idx="21">
                  <c:v>0.05</c:v>
                </c:pt>
                <c:pt idx="22">
                  <c:v>0.47</c:v>
                </c:pt>
                <c:pt idx="23">
                  <c:v>2.4</c:v>
                </c:pt>
                <c:pt idx="24">
                  <c:v>3.18</c:v>
                </c:pt>
                <c:pt idx="25">
                  <c:v>3.78</c:v>
                </c:pt>
                <c:pt idx="26">
                  <c:v>5.38</c:v>
                </c:pt>
                <c:pt idx="27">
                  <c:v>5.05</c:v>
                </c:pt>
                <c:pt idx="28">
                  <c:v>5.51</c:v>
                </c:pt>
                <c:pt idx="29">
                  <c:v>5.41</c:v>
                </c:pt>
                <c:pt idx="30">
                  <c:v>5.67</c:v>
                </c:pt>
                <c:pt idx="31">
                  <c:v>7.32</c:v>
                </c:pt>
                <c:pt idx="32">
                  <c:v>10.34</c:v>
                </c:pt>
                <c:pt idx="33">
                  <c:v>8.67</c:v>
                </c:pt>
                <c:pt idx="34">
                  <c:v>7.95</c:v>
                </c:pt>
                <c:pt idx="35">
                  <c:v>7.63</c:v>
                </c:pt>
                <c:pt idx="36">
                  <c:v>3.13</c:v>
                </c:pt>
                <c:pt idx="37">
                  <c:v>3.92</c:v>
                </c:pt>
                <c:pt idx="38">
                  <c:v>4.4400000000000004</c:v>
                </c:pt>
                <c:pt idx="39">
                  <c:v>4.17</c:v>
                </c:pt>
                <c:pt idx="40">
                  <c:v>4.58</c:v>
                </c:pt>
                <c:pt idx="41">
                  <c:v>4.58</c:v>
                </c:pt>
                <c:pt idx="42">
                  <c:v>3.99</c:v>
                </c:pt>
                <c:pt idx="43">
                  <c:v>2.91</c:v>
                </c:pt>
                <c:pt idx="44">
                  <c:v>2.4700000000000002</c:v>
                </c:pt>
                <c:pt idx="45">
                  <c:v>1.93</c:v>
                </c:pt>
                <c:pt idx="46">
                  <c:v>1.71</c:v>
                </c:pt>
                <c:pt idx="47">
                  <c:v>1.71</c:v>
                </c:pt>
                <c:pt idx="48">
                  <c:v>1.66</c:v>
                </c:pt>
                <c:pt idx="49">
                  <c:v>1.28</c:v>
                </c:pt>
                <c:pt idx="50">
                  <c:v>0.71</c:v>
                </c:pt>
                <c:pt idx="51">
                  <c:v>1.0900000000000001</c:v>
                </c:pt>
                <c:pt idx="52">
                  <c:v>1.17</c:v>
                </c:pt>
                <c:pt idx="53">
                  <c:v>1.29</c:v>
                </c:pt>
                <c:pt idx="54" formatCode="General">
                  <c:v>0.89</c:v>
                </c:pt>
                <c:pt idx="55" formatCode="General">
                  <c:v>1.02</c:v>
                </c:pt>
                <c:pt idx="56" formatCode="General">
                  <c:v>0.98</c:v>
                </c:pt>
                <c:pt idx="57" formatCode="General">
                  <c:v>0.89</c:v>
                </c:pt>
                <c:pt idx="58" formatCode="General">
                  <c:v>0.98</c:v>
                </c:pt>
                <c:pt idx="59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12.22</c:v>
                </c:pt>
                <c:pt idx="55" formatCode="General">
                  <c:v>11.74</c:v>
                </c:pt>
                <c:pt idx="56" formatCode="General">
                  <c:v>12.14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12.86</c:v>
                </c:pt>
                <c:pt idx="60" formatCode="General">
                  <c:v>12.787000000000001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124.26</c:v>
                </c:pt>
                <c:pt idx="55" formatCode="General">
                  <c:v>119.83</c:v>
                </c:pt>
                <c:pt idx="56" formatCode="General">
                  <c:v>123.05</c:v>
                </c:pt>
                <c:pt idx="57" formatCode="General">
                  <c:v>123</c:v>
                </c:pt>
                <c:pt idx="58" formatCode="General">
                  <c:v>120.14</c:v>
                </c:pt>
                <c:pt idx="59" formatCode="General">
                  <c:v>113.76</c:v>
                </c:pt>
                <c:pt idx="60" formatCode="General">
                  <c:v>107.08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4.1361046448087428</c:v>
                </c:pt>
                <c:pt idx="55">
                  <c:v>4.1115920547945199</c:v>
                </c:pt>
                <c:pt idx="56">
                  <c:v>4.0972887671232874</c:v>
                </c:pt>
                <c:pt idx="57">
                  <c:v>4.0490367123287667</c:v>
                </c:pt>
                <c:pt idx="58">
                  <c:v>3.937780601092896</c:v>
                </c:pt>
                <c:pt idx="59">
                  <c:v>3.7386726027397259</c:v>
                </c:pt>
                <c:pt idx="60">
                  <c:v>3.4952926849315067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102.9</c:v>
                </c:pt>
                <c:pt idx="55" formatCode="General">
                  <c:v>106.13</c:v>
                </c:pt>
                <c:pt idx="56" formatCode="General">
                  <c:v>101.55</c:v>
                </c:pt>
                <c:pt idx="57" formatCode="General">
                  <c:v>98.46</c:v>
                </c:pt>
                <c:pt idx="58" formatCode="General">
                  <c:v>95.35</c:v>
                </c:pt>
                <c:pt idx="59" formatCode="General">
                  <c:v>89.35</c:v>
                </c:pt>
                <c:pt idx="60" formatCode="General">
                  <c:v>82.04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'Fig-data'!$E$24:$E$84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0.71</c:v>
                </c:pt>
                <c:pt idx="52">
                  <c:v>1.0900000000000001</c:v>
                </c:pt>
                <c:pt idx="53">
                  <c:v>1.17</c:v>
                </c:pt>
                <c:pt idx="54">
                  <c:v>1.29</c:v>
                </c:pt>
                <c:pt idx="55" formatCode="General">
                  <c:v>0.89</c:v>
                </c:pt>
                <c:pt idx="56" formatCode="General">
                  <c:v>1.02</c:v>
                </c:pt>
                <c:pt idx="57" formatCode="General">
                  <c:v>0.98</c:v>
                </c:pt>
                <c:pt idx="58" formatCode="General">
                  <c:v>0.89</c:v>
                </c:pt>
                <c:pt idx="59" formatCode="General">
                  <c:v>0.98</c:v>
                </c:pt>
                <c:pt idx="60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12.22</c:v>
                </c:pt>
                <c:pt idx="55" formatCode="General">
                  <c:v>11.74</c:v>
                </c:pt>
                <c:pt idx="56" formatCode="General">
                  <c:v>12.14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12.86</c:v>
                </c:pt>
                <c:pt idx="60" formatCode="General">
                  <c:v>12.787000000000001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124.26</c:v>
                </c:pt>
                <c:pt idx="55" formatCode="General">
                  <c:v>119.83</c:v>
                </c:pt>
                <c:pt idx="56" formatCode="General">
                  <c:v>123.05</c:v>
                </c:pt>
                <c:pt idx="57" formatCode="General">
                  <c:v>123</c:v>
                </c:pt>
                <c:pt idx="58" formatCode="General">
                  <c:v>120.14</c:v>
                </c:pt>
                <c:pt idx="59" formatCode="General">
                  <c:v>113.76</c:v>
                </c:pt>
                <c:pt idx="60" formatCode="General">
                  <c:v>107.08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4.1361046448087428</c:v>
                </c:pt>
                <c:pt idx="55">
                  <c:v>4.1115920547945199</c:v>
                </c:pt>
                <c:pt idx="56">
                  <c:v>4.0972887671232874</c:v>
                </c:pt>
                <c:pt idx="57">
                  <c:v>4.0490367123287667</c:v>
                </c:pt>
                <c:pt idx="58">
                  <c:v>3.937780601092896</c:v>
                </c:pt>
                <c:pt idx="59">
                  <c:v>3.7386726027397259</c:v>
                </c:pt>
                <c:pt idx="60">
                  <c:v>3.4952926849315067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5"/>
  <sheetViews>
    <sheetView tabSelected="1" zoomScale="60" zoomScaleNormal="60" workbookViewId="0">
      <pane xSplit="3" ySplit="23" topLeftCell="D71" activePane="bottomRight" state="frozen"/>
      <selection pane="topRight" activeCell="D21" sqref="D21"/>
      <selection pane="bottomLeft" activeCell="A24" sqref="A24"/>
      <selection pane="bottomRight" activeCell="D79" sqref="D79:D84"/>
    </sheetView>
  </sheetViews>
  <sheetFormatPr baseColWidth="10" defaultColWidth="9.1796875" defaultRowHeight="13" x14ac:dyDescent="0.3"/>
  <cols>
    <col min="1" max="1" width="2.26953125" customWidth="1"/>
    <col min="2" max="2" width="32" customWidth="1"/>
    <col min="3" max="3" width="16.1796875" customWidth="1"/>
    <col min="4" max="4" width="13" customWidth="1"/>
    <col min="5" max="5" width="15.26953125" customWidth="1"/>
    <col min="6" max="6" width="14.453125" customWidth="1"/>
    <col min="7" max="7" width="14.1796875" customWidth="1"/>
    <col min="8" max="8" width="13.453125" customWidth="1"/>
    <col min="9" max="9" width="18.1796875" customWidth="1"/>
    <col min="10" max="10" width="15.81640625" customWidth="1"/>
    <col min="11" max="11" width="16.54296875" customWidth="1"/>
    <col min="12" max="12" width="19.7265625" customWidth="1"/>
  </cols>
  <sheetData>
    <row r="2" spans="2:15" ht="15" thickBot="1" x14ac:dyDescent="0.35">
      <c r="B2" s="21" t="s">
        <v>0</v>
      </c>
      <c r="C2" s="20"/>
      <c r="D2" s="19" t="s">
        <v>1</v>
      </c>
      <c r="E2" s="23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ht="15" thickBot="1" x14ac:dyDescent="0.4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14.5" x14ac:dyDescent="0.35">
      <c r="B4" s="9" t="s">
        <v>2</v>
      </c>
      <c r="C4" s="26" t="s">
        <v>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15" ht="15" thickBot="1" x14ac:dyDescent="0.4">
      <c r="B5" s="15" t="s">
        <v>4</v>
      </c>
      <c r="C5" s="28" t="s">
        <v>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5" ht="15" thickBot="1" x14ac:dyDescent="0.4">
      <c r="B6" s="12"/>
      <c r="D6" s="11"/>
      <c r="F6" s="10"/>
    </row>
    <row r="7" spans="2:15" ht="15" thickBot="1" x14ac:dyDescent="0.4">
      <c r="B7" s="18" t="s">
        <v>6</v>
      </c>
      <c r="E7" s="11"/>
      <c r="G7" s="10"/>
    </row>
    <row r="8" spans="2:15" ht="14.5" x14ac:dyDescent="0.35">
      <c r="B8" s="9" t="s">
        <v>7</v>
      </c>
      <c r="C8" s="30"/>
      <c r="D8" s="31"/>
      <c r="E8" s="31"/>
      <c r="F8" s="32"/>
      <c r="G8" s="10"/>
    </row>
    <row r="9" spans="2:15" ht="14.5" x14ac:dyDescent="0.35">
      <c r="B9" s="17" t="s">
        <v>8</v>
      </c>
      <c r="C9" s="33"/>
      <c r="D9" s="34"/>
      <c r="E9" s="34"/>
      <c r="F9" s="35"/>
    </row>
    <row r="10" spans="2:15" ht="14.5" x14ac:dyDescent="0.35">
      <c r="B10" s="16" t="s">
        <v>9</v>
      </c>
      <c r="C10" s="36" t="s">
        <v>10</v>
      </c>
      <c r="D10" s="37"/>
      <c r="E10" s="37"/>
      <c r="F10" s="38"/>
      <c r="G10" s="10"/>
    </row>
    <row r="11" spans="2:15" ht="14.5" x14ac:dyDescent="0.35">
      <c r="B11" s="17" t="s">
        <v>11</v>
      </c>
      <c r="C11" s="41" t="s">
        <v>12</v>
      </c>
      <c r="D11" s="42"/>
      <c r="E11" s="42"/>
      <c r="F11" s="43"/>
      <c r="G11" s="10"/>
    </row>
    <row r="12" spans="2:15" ht="14.5" x14ac:dyDescent="0.35">
      <c r="B12" s="16" t="s">
        <v>13</v>
      </c>
      <c r="C12" s="36" t="s">
        <v>14</v>
      </c>
      <c r="D12" s="37"/>
      <c r="E12" s="37"/>
      <c r="F12" s="38"/>
      <c r="G12" s="10"/>
    </row>
    <row r="13" spans="2:15" ht="15" thickBot="1" x14ac:dyDescent="0.4">
      <c r="B13" s="15" t="s">
        <v>15</v>
      </c>
      <c r="C13" s="44" t="s">
        <v>16</v>
      </c>
      <c r="D13" s="45"/>
      <c r="E13" s="45"/>
      <c r="F13" s="46"/>
      <c r="G13" s="10"/>
    </row>
    <row r="14" spans="2:15" ht="15" thickBot="1" x14ac:dyDescent="0.4">
      <c r="B14" s="12"/>
      <c r="E14" s="11"/>
      <c r="G14" s="10"/>
    </row>
    <row r="15" spans="2:15" ht="14.5" x14ac:dyDescent="0.35">
      <c r="B15" s="9" t="s">
        <v>17</v>
      </c>
      <c r="C15" s="47" t="s">
        <v>18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2:15" ht="15" thickBot="1" x14ac:dyDescent="0.4">
      <c r="B16" s="15" t="s">
        <v>19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8" spans="2:15" ht="15.75" customHeight="1" x14ac:dyDescent="0.3">
      <c r="B18" s="14" t="s">
        <v>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2:15" ht="15.75" customHeight="1" thickBot="1" x14ac:dyDescent="0.4">
      <c r="B19" s="13" t="s">
        <v>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14.5" x14ac:dyDescent="0.35">
      <c r="B20" s="12"/>
      <c r="E20" s="11"/>
      <c r="G20" s="10"/>
    </row>
    <row r="21" spans="2:15" ht="13.5" thickBot="1" x14ac:dyDescent="0.35"/>
    <row r="22" spans="2:15" ht="15.75" customHeight="1" x14ac:dyDescent="0.35">
      <c r="B22" s="9" t="s">
        <v>23</v>
      </c>
      <c r="C22" s="8"/>
      <c r="D22" s="7" t="s">
        <v>24</v>
      </c>
      <c r="E22" s="7" t="s">
        <v>25</v>
      </c>
      <c r="F22" s="7" t="s">
        <v>26</v>
      </c>
      <c r="G22" s="7" t="s">
        <v>27</v>
      </c>
      <c r="H22" s="7" t="s">
        <v>28</v>
      </c>
      <c r="I22" s="7" t="s">
        <v>29</v>
      </c>
      <c r="J22" s="7" t="s">
        <v>30</v>
      </c>
      <c r="K22" s="7" t="s">
        <v>31</v>
      </c>
      <c r="L22" s="7" t="s">
        <v>32</v>
      </c>
      <c r="M22" s="7"/>
      <c r="N22" s="6"/>
      <c r="O22" s="6"/>
    </row>
    <row r="23" spans="2:15" ht="16.5" customHeight="1" thickBot="1" x14ac:dyDescent="0.4">
      <c r="B23" s="5"/>
      <c r="C23" s="4" t="s">
        <v>33</v>
      </c>
      <c r="D23" s="3" t="s">
        <v>34</v>
      </c>
      <c r="E23" s="3" t="s">
        <v>35</v>
      </c>
      <c r="F23" s="3" t="s">
        <v>26</v>
      </c>
      <c r="G23" s="3" t="s">
        <v>36</v>
      </c>
      <c r="H23" s="3" t="s">
        <v>37</v>
      </c>
      <c r="I23" s="3" t="s">
        <v>38</v>
      </c>
      <c r="J23" s="3" t="s">
        <v>39</v>
      </c>
      <c r="K23" s="3" t="s">
        <v>40</v>
      </c>
      <c r="L23" s="3" t="s">
        <v>41</v>
      </c>
      <c r="M23" s="3"/>
      <c r="N23" s="2"/>
      <c r="O23" s="2"/>
    </row>
    <row r="24" spans="2:15" s="1" customFormat="1" ht="16.5" customHeight="1" x14ac:dyDescent="0.3">
      <c r="B24">
        <v>1970</v>
      </c>
      <c r="C24">
        <v>1970</v>
      </c>
      <c r="D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>(G24)*6.29/IF(MOD(C$25,4)=0,366,365)</f>
        <v>0</v>
      </c>
      <c r="M24"/>
    </row>
    <row r="25" spans="2:15" x14ac:dyDescent="0.3">
      <c r="B25">
        <v>1971</v>
      </c>
      <c r="C25">
        <v>1971</v>
      </c>
      <c r="D25" s="1">
        <v>0.36</v>
      </c>
      <c r="E25" s="1">
        <v>0</v>
      </c>
      <c r="F25" s="1">
        <v>0</v>
      </c>
      <c r="G25" s="1">
        <v>0</v>
      </c>
      <c r="H25" s="1">
        <f t="shared" ref="H25:H56" si="0">SUM(D25:G25)</f>
        <v>0.36</v>
      </c>
      <c r="I25" s="1">
        <f t="shared" ref="I25:I73" si="1">H25-G25</f>
        <v>0.36</v>
      </c>
      <c r="J25" s="1">
        <f>(H25)*6.29/IF(MOD(B25,4)=0,366,365)</f>
        <v>6.2038356164383556E-3</v>
      </c>
      <c r="K25" s="1">
        <f>(I25)*6.29/IF(MOD(B25,4)=0,366,365)</f>
        <v>6.2038356164383556E-3</v>
      </c>
      <c r="L25" s="1">
        <f>(G25)*6.29/IF(MOD(C25,4)=0,366,365)</f>
        <v>0</v>
      </c>
    </row>
    <row r="26" spans="2:15" x14ac:dyDescent="0.3">
      <c r="B26">
        <v>1972</v>
      </c>
      <c r="C26">
        <v>1972</v>
      </c>
      <c r="D26" s="1">
        <v>1.93</v>
      </c>
      <c r="E26" s="1">
        <v>0</v>
      </c>
      <c r="F26" s="1">
        <v>0</v>
      </c>
      <c r="G26" s="1">
        <v>0</v>
      </c>
      <c r="H26" s="1">
        <f t="shared" si="0"/>
        <v>1.93</v>
      </c>
      <c r="I26" s="1">
        <f t="shared" si="1"/>
        <v>1.93</v>
      </c>
      <c r="J26" s="1">
        <f t="shared" ref="J26:J74" si="2">(H26)*6.29/IF(MOD(B26,4)=0,366,365)</f>
        <v>3.3168579234972677E-2</v>
      </c>
      <c r="K26" s="1">
        <f t="shared" ref="K26:K74" si="3">(I26)*6.29/IF(MOD(B26,4)=0,366,365)</f>
        <v>3.3168579234972677E-2</v>
      </c>
      <c r="L26" s="1">
        <f t="shared" ref="L26:L75" si="4">(G26)*6.29/IF(MOD(C26,4)=0,366,365)</f>
        <v>0</v>
      </c>
    </row>
    <row r="27" spans="2:15" x14ac:dyDescent="0.3">
      <c r="B27">
        <v>1973</v>
      </c>
      <c r="C27">
        <v>1973</v>
      </c>
      <c r="D27" s="1">
        <v>1.87</v>
      </c>
      <c r="E27" s="1">
        <v>0</v>
      </c>
      <c r="F27" s="1">
        <v>0</v>
      </c>
      <c r="G27" s="1">
        <v>0</v>
      </c>
      <c r="H27" s="1">
        <f t="shared" si="0"/>
        <v>1.87</v>
      </c>
      <c r="I27" s="1">
        <f t="shared" si="1"/>
        <v>1.87</v>
      </c>
      <c r="J27" s="1">
        <f t="shared" si="2"/>
        <v>3.2225479452054798E-2</v>
      </c>
      <c r="K27" s="1">
        <f t="shared" si="3"/>
        <v>3.2225479452054798E-2</v>
      </c>
      <c r="L27" s="1">
        <f t="shared" si="4"/>
        <v>0</v>
      </c>
    </row>
    <row r="28" spans="2:15" x14ac:dyDescent="0.3">
      <c r="B28">
        <v>1974</v>
      </c>
      <c r="C28">
        <v>1974</v>
      </c>
      <c r="D28" s="1">
        <v>2.0099999999999998</v>
      </c>
      <c r="E28" s="1">
        <v>0</v>
      </c>
      <c r="F28" s="1">
        <v>0</v>
      </c>
      <c r="G28" s="1">
        <v>0</v>
      </c>
      <c r="H28" s="1">
        <f t="shared" si="0"/>
        <v>2.0099999999999998</v>
      </c>
      <c r="I28" s="1">
        <f t="shared" si="1"/>
        <v>2.0099999999999998</v>
      </c>
      <c r="J28" s="1">
        <f t="shared" si="2"/>
        <v>3.4638082191780821E-2</v>
      </c>
      <c r="K28" s="1">
        <f t="shared" si="3"/>
        <v>3.4638082191780821E-2</v>
      </c>
      <c r="L28" s="1">
        <f t="shared" si="4"/>
        <v>0</v>
      </c>
    </row>
    <row r="29" spans="2:15" x14ac:dyDescent="0.3">
      <c r="B29">
        <v>1975</v>
      </c>
      <c r="C29">
        <v>1975</v>
      </c>
      <c r="D29" s="1">
        <v>11</v>
      </c>
      <c r="E29" s="1">
        <v>0</v>
      </c>
      <c r="F29" s="1">
        <v>0</v>
      </c>
      <c r="G29" s="1">
        <v>0</v>
      </c>
      <c r="H29" s="1">
        <f t="shared" si="0"/>
        <v>11</v>
      </c>
      <c r="I29" s="1">
        <f t="shared" si="1"/>
        <v>11</v>
      </c>
      <c r="J29" s="1">
        <f t="shared" si="2"/>
        <v>0.18956164383561644</v>
      </c>
      <c r="K29" s="1">
        <f t="shared" si="3"/>
        <v>0.18956164383561644</v>
      </c>
      <c r="L29" s="1">
        <f t="shared" si="4"/>
        <v>0</v>
      </c>
    </row>
    <row r="30" spans="2:15" x14ac:dyDescent="0.3">
      <c r="B30">
        <v>1976</v>
      </c>
      <c r="C30">
        <v>1976</v>
      </c>
      <c r="D30" s="1">
        <v>16.23</v>
      </c>
      <c r="E30" s="1">
        <v>0</v>
      </c>
      <c r="F30" s="1">
        <v>0</v>
      </c>
      <c r="G30" s="1">
        <v>0</v>
      </c>
      <c r="H30" s="1">
        <f t="shared" si="0"/>
        <v>16.23</v>
      </c>
      <c r="I30" s="1">
        <f t="shared" si="1"/>
        <v>16.23</v>
      </c>
      <c r="J30" s="1">
        <f t="shared" si="2"/>
        <v>0.27892540983606562</v>
      </c>
      <c r="K30" s="1">
        <f t="shared" si="3"/>
        <v>0.27892540983606562</v>
      </c>
      <c r="L30" s="1">
        <f t="shared" si="4"/>
        <v>0</v>
      </c>
    </row>
    <row r="31" spans="2:15" x14ac:dyDescent="0.3">
      <c r="B31">
        <v>1977</v>
      </c>
      <c r="C31">
        <v>1977</v>
      </c>
      <c r="D31" s="1">
        <v>16.64</v>
      </c>
      <c r="E31" s="1">
        <v>0</v>
      </c>
      <c r="F31" s="1">
        <v>0</v>
      </c>
      <c r="G31" s="1">
        <v>2.72</v>
      </c>
      <c r="H31" s="1">
        <f t="shared" si="0"/>
        <v>19.36</v>
      </c>
      <c r="I31" s="1">
        <f t="shared" si="1"/>
        <v>16.64</v>
      </c>
      <c r="J31" s="1">
        <f t="shared" si="2"/>
        <v>0.33362849315068493</v>
      </c>
      <c r="K31" s="1">
        <f t="shared" si="3"/>
        <v>0.28675506849315069</v>
      </c>
      <c r="L31" s="1">
        <f t="shared" si="4"/>
        <v>4.6873424657534253E-2</v>
      </c>
    </row>
    <row r="32" spans="2:15" x14ac:dyDescent="0.3">
      <c r="B32">
        <v>1978</v>
      </c>
      <c r="C32">
        <v>1978</v>
      </c>
      <c r="D32" s="1">
        <v>20.64</v>
      </c>
      <c r="E32" s="1">
        <v>0.02</v>
      </c>
      <c r="F32" s="1">
        <v>0</v>
      </c>
      <c r="G32" s="1">
        <v>14.62</v>
      </c>
      <c r="H32" s="1">
        <f>SUM(D32:G32)</f>
        <v>35.28</v>
      </c>
      <c r="I32" s="1">
        <f t="shared" si="1"/>
        <v>20.660000000000004</v>
      </c>
      <c r="J32" s="1">
        <f t="shared" si="2"/>
        <v>0.6079758904109589</v>
      </c>
      <c r="K32" s="1">
        <f t="shared" si="3"/>
        <v>0.3560312328767124</v>
      </c>
      <c r="L32" s="1">
        <f t="shared" si="4"/>
        <v>0.25194465753424655</v>
      </c>
    </row>
    <row r="33" spans="2:12" x14ac:dyDescent="0.3">
      <c r="B33">
        <v>1979</v>
      </c>
      <c r="C33">
        <v>1979</v>
      </c>
      <c r="D33" s="1">
        <v>22.48</v>
      </c>
      <c r="E33" s="1">
        <v>0.04</v>
      </c>
      <c r="F33" s="1">
        <v>1.1299999999999999</v>
      </c>
      <c r="G33" s="1">
        <v>21.11</v>
      </c>
      <c r="H33" s="1">
        <f t="shared" si="0"/>
        <v>44.76</v>
      </c>
      <c r="I33" s="1">
        <f t="shared" si="1"/>
        <v>23.65</v>
      </c>
      <c r="J33" s="1">
        <f t="shared" si="2"/>
        <v>0.77134356164383555</v>
      </c>
      <c r="K33" s="1">
        <f t="shared" si="3"/>
        <v>0.40755753424657531</v>
      </c>
      <c r="L33" s="1">
        <f t="shared" si="4"/>
        <v>0.36378602739726029</v>
      </c>
    </row>
    <row r="34" spans="2:12" x14ac:dyDescent="0.3">
      <c r="B34">
        <v>1980</v>
      </c>
      <c r="C34">
        <v>1980</v>
      </c>
      <c r="D34" s="1">
        <v>28.22</v>
      </c>
      <c r="E34" s="1">
        <v>0.05</v>
      </c>
      <c r="F34" s="1">
        <v>2.44</v>
      </c>
      <c r="G34" s="1">
        <v>25.64</v>
      </c>
      <c r="H34" s="1">
        <f t="shared" si="0"/>
        <v>56.35</v>
      </c>
      <c r="I34" s="1">
        <f t="shared" si="1"/>
        <v>30.71</v>
      </c>
      <c r="J34" s="1">
        <f t="shared" si="2"/>
        <v>0.96841939890710382</v>
      </c>
      <c r="K34" s="1">
        <f t="shared" si="3"/>
        <v>0.52777568306010925</v>
      </c>
      <c r="L34" s="1">
        <f t="shared" si="4"/>
        <v>0.44064371584699452</v>
      </c>
    </row>
    <row r="35" spans="2:12" x14ac:dyDescent="0.3">
      <c r="B35">
        <v>1981</v>
      </c>
      <c r="C35">
        <v>1981</v>
      </c>
      <c r="D35" s="1">
        <v>27.48</v>
      </c>
      <c r="E35" s="1">
        <v>0.05</v>
      </c>
      <c r="F35" s="1">
        <v>2.17</v>
      </c>
      <c r="G35" s="1">
        <v>25.28</v>
      </c>
      <c r="H35" s="1">
        <f t="shared" si="0"/>
        <v>54.980000000000004</v>
      </c>
      <c r="I35" s="1">
        <f t="shared" si="1"/>
        <v>29.700000000000003</v>
      </c>
      <c r="J35" s="1">
        <f t="shared" si="2"/>
        <v>0.94746356164383572</v>
      </c>
      <c r="K35" s="1">
        <f t="shared" si="3"/>
        <v>0.51181643835616442</v>
      </c>
      <c r="L35" s="1">
        <f t="shared" si="4"/>
        <v>0.43564712328767125</v>
      </c>
    </row>
    <row r="36" spans="2:12" x14ac:dyDescent="0.3">
      <c r="B36">
        <v>1982</v>
      </c>
      <c r="C36">
        <v>1982</v>
      </c>
      <c r="D36" s="1">
        <v>28.53</v>
      </c>
      <c r="E36" s="1">
        <v>0.04</v>
      </c>
      <c r="F36" s="1">
        <v>2.29</v>
      </c>
      <c r="G36" s="1">
        <v>24.06</v>
      </c>
      <c r="H36" s="1">
        <f t="shared" si="0"/>
        <v>54.92</v>
      </c>
      <c r="I36" s="1">
        <f t="shared" si="1"/>
        <v>30.860000000000003</v>
      </c>
      <c r="J36" s="1">
        <f t="shared" si="2"/>
        <v>0.94642958904109586</v>
      </c>
      <c r="K36" s="1">
        <f t="shared" si="3"/>
        <v>0.53180657534246578</v>
      </c>
      <c r="L36" s="1">
        <f t="shared" si="4"/>
        <v>0.41462301369863014</v>
      </c>
    </row>
    <row r="37" spans="2:12" x14ac:dyDescent="0.3">
      <c r="B37">
        <v>1983</v>
      </c>
      <c r="C37">
        <v>1983</v>
      </c>
      <c r="D37" s="1">
        <v>35.65</v>
      </c>
      <c r="E37" s="1">
        <v>0.04</v>
      </c>
      <c r="F37" s="1">
        <v>2.68</v>
      </c>
      <c r="G37" s="1">
        <v>23.17</v>
      </c>
      <c r="H37" s="1">
        <f t="shared" si="0"/>
        <v>61.54</v>
      </c>
      <c r="I37" s="1">
        <f t="shared" si="1"/>
        <v>38.369999999999997</v>
      </c>
      <c r="J37" s="1">
        <f t="shared" si="2"/>
        <v>1.0605112328767123</v>
      </c>
      <c r="K37" s="1">
        <f t="shared" si="3"/>
        <v>0.66122547945205479</v>
      </c>
      <c r="L37" s="1">
        <f t="shared" si="4"/>
        <v>0.39928575342465755</v>
      </c>
    </row>
    <row r="38" spans="2:12" x14ac:dyDescent="0.3">
      <c r="B38">
        <v>1984</v>
      </c>
      <c r="C38">
        <v>1984</v>
      </c>
      <c r="D38" s="1">
        <v>41.09</v>
      </c>
      <c r="E38" s="1">
        <v>0.06</v>
      </c>
      <c r="F38" s="1">
        <v>2.64</v>
      </c>
      <c r="G38" s="1">
        <v>25.63</v>
      </c>
      <c r="H38" s="1">
        <f t="shared" si="0"/>
        <v>69.42</v>
      </c>
      <c r="I38" s="1">
        <f t="shared" si="1"/>
        <v>43.790000000000006</v>
      </c>
      <c r="J38" s="1">
        <f t="shared" si="2"/>
        <v>1.193037704918033</v>
      </c>
      <c r="K38" s="1">
        <f t="shared" si="3"/>
        <v>0.75256584699453566</v>
      </c>
      <c r="L38" s="1">
        <f t="shared" si="4"/>
        <v>0.44047185792349725</v>
      </c>
    </row>
    <row r="39" spans="2:12" x14ac:dyDescent="0.3">
      <c r="B39">
        <v>1985</v>
      </c>
      <c r="C39">
        <v>1985</v>
      </c>
      <c r="D39" s="1">
        <v>44.76</v>
      </c>
      <c r="E39" s="1">
        <v>0.08</v>
      </c>
      <c r="F39" s="1">
        <v>2.97</v>
      </c>
      <c r="G39" s="1">
        <v>25.51</v>
      </c>
      <c r="H39" s="1">
        <f>SUM(D39:G39)</f>
        <v>73.319999999999993</v>
      </c>
      <c r="I39" s="1">
        <f>H39-G39</f>
        <v>47.809999999999988</v>
      </c>
      <c r="J39" s="1">
        <f t="shared" si="2"/>
        <v>1.2635145205479452</v>
      </c>
      <c r="K39" s="1">
        <f t="shared" si="3"/>
        <v>0.82390383561643821</v>
      </c>
      <c r="L39" s="1">
        <f t="shared" si="4"/>
        <v>0.4396106849315069</v>
      </c>
    </row>
    <row r="40" spans="2:12" x14ac:dyDescent="0.3">
      <c r="B40">
        <v>1986</v>
      </c>
      <c r="C40">
        <v>1986</v>
      </c>
      <c r="D40" s="1">
        <v>48.77</v>
      </c>
      <c r="E40" s="1">
        <v>0.06</v>
      </c>
      <c r="F40" s="1">
        <v>3.85</v>
      </c>
      <c r="G40" s="1">
        <v>26.15</v>
      </c>
      <c r="H40" s="1">
        <f t="shared" si="0"/>
        <v>78.830000000000013</v>
      </c>
      <c r="I40" s="1">
        <f t="shared" si="1"/>
        <v>52.680000000000014</v>
      </c>
      <c r="J40" s="1">
        <f t="shared" si="2"/>
        <v>1.3584676712328769</v>
      </c>
      <c r="K40" s="1">
        <f t="shared" si="3"/>
        <v>0.90782794520547971</v>
      </c>
      <c r="L40" s="1">
        <f t="shared" si="4"/>
        <v>0.45063972602739721</v>
      </c>
    </row>
    <row r="41" spans="2:12" x14ac:dyDescent="0.3">
      <c r="B41">
        <v>1987</v>
      </c>
      <c r="C41">
        <v>1987</v>
      </c>
      <c r="D41" s="1">
        <v>56.96</v>
      </c>
      <c r="E41" s="1">
        <v>0.05</v>
      </c>
      <c r="F41" s="1">
        <v>4.12</v>
      </c>
      <c r="G41" s="1">
        <v>28.4</v>
      </c>
      <c r="H41" s="1">
        <f t="shared" si="0"/>
        <v>89.53</v>
      </c>
      <c r="I41" s="1">
        <f t="shared" si="1"/>
        <v>61.13</v>
      </c>
      <c r="J41" s="1">
        <f t="shared" si="2"/>
        <v>1.5428594520547945</v>
      </c>
      <c r="K41" s="1">
        <f t="shared" si="3"/>
        <v>1.0534457534246575</v>
      </c>
      <c r="L41" s="1">
        <f t="shared" si="4"/>
        <v>0.48941369863013695</v>
      </c>
    </row>
    <row r="42" spans="2:12" x14ac:dyDescent="0.3">
      <c r="B42">
        <v>1988</v>
      </c>
      <c r="C42">
        <v>1988</v>
      </c>
      <c r="D42" s="1">
        <v>64.72</v>
      </c>
      <c r="E42" s="1">
        <v>0.05</v>
      </c>
      <c r="F42" s="1">
        <v>4.8499999999999996</v>
      </c>
      <c r="G42" s="1">
        <v>28.58</v>
      </c>
      <c r="H42" s="1">
        <f t="shared" si="0"/>
        <v>98.199999999999989</v>
      </c>
      <c r="I42" s="1">
        <f t="shared" si="1"/>
        <v>69.61999999999999</v>
      </c>
      <c r="J42" s="1">
        <f t="shared" si="2"/>
        <v>1.687644808743169</v>
      </c>
      <c r="K42" s="1">
        <f t="shared" si="3"/>
        <v>1.196474863387978</v>
      </c>
      <c r="L42" s="1">
        <f t="shared" si="4"/>
        <v>0.49116994535519121</v>
      </c>
    </row>
    <row r="43" spans="2:12" x14ac:dyDescent="0.3">
      <c r="B43">
        <v>1989</v>
      </c>
      <c r="C43">
        <v>1989</v>
      </c>
      <c r="D43" s="1">
        <v>85.98</v>
      </c>
      <c r="E43" s="1">
        <v>0.05</v>
      </c>
      <c r="F43" s="1">
        <v>4.9000000000000004</v>
      </c>
      <c r="G43" s="1">
        <v>29.08</v>
      </c>
      <c r="H43" s="1">
        <f t="shared" si="0"/>
        <v>120.01</v>
      </c>
      <c r="I43" s="1">
        <f t="shared" si="1"/>
        <v>90.93</v>
      </c>
      <c r="J43" s="1">
        <f t="shared" si="2"/>
        <v>2.0681175342465754</v>
      </c>
      <c r="K43" s="1">
        <f t="shared" si="3"/>
        <v>1.5669854794520548</v>
      </c>
      <c r="L43" s="1">
        <f t="shared" si="4"/>
        <v>0.5011320547945205</v>
      </c>
    </row>
    <row r="44" spans="2:12" x14ac:dyDescent="0.3">
      <c r="B44">
        <v>1990</v>
      </c>
      <c r="C44">
        <v>1990</v>
      </c>
      <c r="D44" s="1">
        <v>94.54</v>
      </c>
      <c r="E44" s="1">
        <v>0.05</v>
      </c>
      <c r="F44" s="1">
        <v>5.01</v>
      </c>
      <c r="G44" s="1">
        <v>25.99</v>
      </c>
      <c r="H44" s="1">
        <f t="shared" si="0"/>
        <v>125.59</v>
      </c>
      <c r="I44" s="1">
        <f t="shared" si="1"/>
        <v>99.600000000000009</v>
      </c>
      <c r="J44" s="1">
        <f t="shared" si="2"/>
        <v>2.16427698630137</v>
      </c>
      <c r="K44" s="1">
        <f t="shared" si="3"/>
        <v>1.7163945205479454</v>
      </c>
      <c r="L44" s="1">
        <f t="shared" si="4"/>
        <v>0.44788246575342461</v>
      </c>
    </row>
    <row r="45" spans="2:12" x14ac:dyDescent="0.3">
      <c r="B45">
        <v>1991</v>
      </c>
      <c r="C45">
        <v>1991</v>
      </c>
      <c r="D45" s="1">
        <v>108.51</v>
      </c>
      <c r="E45" s="1">
        <v>0.06</v>
      </c>
      <c r="F45" s="1">
        <v>4.9000000000000004</v>
      </c>
      <c r="G45" s="1">
        <v>25.56</v>
      </c>
      <c r="H45" s="1">
        <f t="shared" si="0"/>
        <v>139.03</v>
      </c>
      <c r="I45" s="1">
        <f t="shared" si="1"/>
        <v>113.47</v>
      </c>
      <c r="J45" s="1">
        <f t="shared" si="2"/>
        <v>2.3958868493150685</v>
      </c>
      <c r="K45" s="1">
        <f t="shared" si="3"/>
        <v>1.9554145205479454</v>
      </c>
      <c r="L45" s="1">
        <f t="shared" si="4"/>
        <v>0.44047232876712328</v>
      </c>
    </row>
    <row r="46" spans="2:12" x14ac:dyDescent="0.3">
      <c r="B46">
        <v>1992</v>
      </c>
      <c r="C46">
        <v>1992</v>
      </c>
      <c r="D46" s="1">
        <v>124</v>
      </c>
      <c r="E46" s="1">
        <v>0.05</v>
      </c>
      <c r="F46" s="1">
        <v>4.96</v>
      </c>
      <c r="G46" s="1">
        <v>26.5</v>
      </c>
      <c r="H46" s="1">
        <f t="shared" si="0"/>
        <v>155.51</v>
      </c>
      <c r="I46" s="1">
        <f t="shared" si="1"/>
        <v>129.01</v>
      </c>
      <c r="J46" s="1">
        <f t="shared" si="2"/>
        <v>2.6725625683060108</v>
      </c>
      <c r="K46" s="1">
        <f t="shared" si="3"/>
        <v>2.2171390710382513</v>
      </c>
      <c r="L46" s="1">
        <f t="shared" si="4"/>
        <v>0.45542349726775955</v>
      </c>
    </row>
    <row r="47" spans="2:12" x14ac:dyDescent="0.3">
      <c r="B47">
        <v>1993</v>
      </c>
      <c r="C47">
        <v>1993</v>
      </c>
      <c r="D47" s="1">
        <v>131.84</v>
      </c>
      <c r="E47" s="1">
        <v>0.47</v>
      </c>
      <c r="F47" s="1">
        <v>5.52</v>
      </c>
      <c r="G47" s="1">
        <v>25.56</v>
      </c>
      <c r="H47" s="1">
        <f t="shared" si="0"/>
        <v>163.39000000000001</v>
      </c>
      <c r="I47" s="1">
        <f t="shared" si="1"/>
        <v>137.83000000000001</v>
      </c>
      <c r="J47" s="1">
        <f t="shared" si="2"/>
        <v>2.8156797260273976</v>
      </c>
      <c r="K47" s="1">
        <f t="shared" si="3"/>
        <v>2.3752073972602741</v>
      </c>
      <c r="L47" s="1">
        <f t="shared" si="4"/>
        <v>0.44047232876712328</v>
      </c>
    </row>
    <row r="48" spans="2:12" x14ac:dyDescent="0.3">
      <c r="B48">
        <v>1994</v>
      </c>
      <c r="C48">
        <v>1994</v>
      </c>
      <c r="D48" s="1">
        <v>146.28</v>
      </c>
      <c r="E48" s="1">
        <v>2.4</v>
      </c>
      <c r="F48" s="1">
        <v>7.12</v>
      </c>
      <c r="G48" s="1">
        <v>27.88</v>
      </c>
      <c r="H48" s="1">
        <f t="shared" si="0"/>
        <v>183.68</v>
      </c>
      <c r="I48" s="1">
        <f t="shared" si="1"/>
        <v>155.80000000000001</v>
      </c>
      <c r="J48" s="1">
        <f t="shared" si="2"/>
        <v>3.1653347945205486</v>
      </c>
      <c r="K48" s="1">
        <f t="shared" si="3"/>
        <v>2.6848821917808223</v>
      </c>
      <c r="L48" s="1">
        <f t="shared" si="4"/>
        <v>0.48045260273972601</v>
      </c>
    </row>
    <row r="49" spans="2:12" x14ac:dyDescent="0.3">
      <c r="B49">
        <v>1995</v>
      </c>
      <c r="C49">
        <v>1995</v>
      </c>
      <c r="D49" s="1">
        <v>156.78</v>
      </c>
      <c r="E49" s="1">
        <v>3.18</v>
      </c>
      <c r="F49" s="1">
        <v>7.94</v>
      </c>
      <c r="G49" s="1">
        <v>29.07</v>
      </c>
      <c r="H49" s="1">
        <f t="shared" si="0"/>
        <v>196.97</v>
      </c>
      <c r="I49" s="1">
        <f t="shared" si="1"/>
        <v>167.9</v>
      </c>
      <c r="J49" s="1">
        <f t="shared" si="2"/>
        <v>3.394359726027397</v>
      </c>
      <c r="K49" s="1">
        <f t="shared" si="3"/>
        <v>2.8934000000000002</v>
      </c>
      <c r="L49" s="1">
        <f t="shared" si="4"/>
        <v>0.50095972602739725</v>
      </c>
    </row>
    <row r="50" spans="2:12" x14ac:dyDescent="0.3">
      <c r="B50">
        <v>1996</v>
      </c>
      <c r="C50">
        <v>1996</v>
      </c>
      <c r="D50" s="1">
        <v>175.5</v>
      </c>
      <c r="E50" s="1">
        <v>3.78</v>
      </c>
      <c r="F50" s="1">
        <v>8.23</v>
      </c>
      <c r="G50" s="1">
        <v>38.75</v>
      </c>
      <c r="H50" s="1">
        <f t="shared" si="0"/>
        <v>226.26</v>
      </c>
      <c r="I50" s="1">
        <f t="shared" si="1"/>
        <v>187.51</v>
      </c>
      <c r="J50" s="1">
        <f t="shared" si="2"/>
        <v>3.8884573770491797</v>
      </c>
      <c r="K50" s="1">
        <f t="shared" si="3"/>
        <v>3.2225079234972673</v>
      </c>
      <c r="L50" s="1">
        <f t="shared" si="4"/>
        <v>0.6659494535519126</v>
      </c>
    </row>
    <row r="51" spans="2:12" x14ac:dyDescent="0.3">
      <c r="B51">
        <v>1997</v>
      </c>
      <c r="C51">
        <v>1997</v>
      </c>
      <c r="D51" s="1">
        <v>175.91</v>
      </c>
      <c r="E51" s="1">
        <v>5.38</v>
      </c>
      <c r="F51" s="1">
        <v>8.07</v>
      </c>
      <c r="G51" s="1">
        <v>44.36</v>
      </c>
      <c r="H51" s="1">
        <f t="shared" si="0"/>
        <v>233.71999999999997</v>
      </c>
      <c r="I51" s="1">
        <f t="shared" si="1"/>
        <v>189.35999999999996</v>
      </c>
      <c r="J51" s="1">
        <f t="shared" si="2"/>
        <v>4.0276679452054784</v>
      </c>
      <c r="K51" s="1">
        <f t="shared" si="3"/>
        <v>3.2632175342465746</v>
      </c>
      <c r="L51" s="1">
        <f t="shared" si="4"/>
        <v>0.7644504109589042</v>
      </c>
    </row>
    <row r="52" spans="2:12" x14ac:dyDescent="0.3">
      <c r="B52">
        <v>1998</v>
      </c>
      <c r="C52">
        <v>1998</v>
      </c>
      <c r="D52" s="1">
        <v>168.74</v>
      </c>
      <c r="E52" s="1">
        <v>5.05</v>
      </c>
      <c r="F52" s="1">
        <v>7.39</v>
      </c>
      <c r="G52" s="1">
        <v>47.06</v>
      </c>
      <c r="H52" s="1">
        <f t="shared" si="0"/>
        <v>228.24</v>
      </c>
      <c r="I52" s="1">
        <f t="shared" si="1"/>
        <v>181.18</v>
      </c>
      <c r="J52" s="1">
        <f t="shared" si="2"/>
        <v>3.9332317808219179</v>
      </c>
      <c r="K52" s="1">
        <f t="shared" si="3"/>
        <v>3.1222526027397262</v>
      </c>
      <c r="L52" s="1">
        <f t="shared" si="4"/>
        <v>0.81097917808219178</v>
      </c>
    </row>
    <row r="53" spans="2:12" x14ac:dyDescent="0.3">
      <c r="B53">
        <v>1999</v>
      </c>
      <c r="C53">
        <v>1999</v>
      </c>
      <c r="D53" s="1">
        <v>168.69</v>
      </c>
      <c r="E53" s="1">
        <v>5.51</v>
      </c>
      <c r="F53" s="1">
        <v>6.99</v>
      </c>
      <c r="G53" s="1">
        <v>48.7</v>
      </c>
      <c r="H53" s="1">
        <f t="shared" si="0"/>
        <v>229.89</v>
      </c>
      <c r="I53" s="1">
        <f t="shared" si="1"/>
        <v>181.19</v>
      </c>
      <c r="J53" s="1">
        <f t="shared" si="2"/>
        <v>3.9616660273972601</v>
      </c>
      <c r="K53" s="1">
        <f t="shared" si="3"/>
        <v>3.1224249315068491</v>
      </c>
      <c r="L53" s="1">
        <f t="shared" si="4"/>
        <v>0.83924109589041107</v>
      </c>
    </row>
    <row r="54" spans="2:12" x14ac:dyDescent="0.3">
      <c r="B54">
        <v>2000</v>
      </c>
      <c r="C54">
        <v>2000</v>
      </c>
      <c r="D54" s="1">
        <v>181.18</v>
      </c>
      <c r="E54" s="1">
        <v>5.41</v>
      </c>
      <c r="F54" s="1">
        <v>7.23</v>
      </c>
      <c r="G54" s="1">
        <v>47.43</v>
      </c>
      <c r="H54" s="1">
        <f t="shared" si="0"/>
        <v>241.25</v>
      </c>
      <c r="I54" s="1">
        <f t="shared" si="1"/>
        <v>193.82</v>
      </c>
      <c r="J54" s="1">
        <f t="shared" si="2"/>
        <v>4.1460724043715853</v>
      </c>
      <c r="K54" s="1">
        <f t="shared" si="3"/>
        <v>3.3309502732240435</v>
      </c>
      <c r="L54" s="1">
        <f t="shared" si="4"/>
        <v>0.81512213114754095</v>
      </c>
    </row>
    <row r="55" spans="2:12" x14ac:dyDescent="0.3">
      <c r="B55">
        <v>2001</v>
      </c>
      <c r="C55">
        <v>2001</v>
      </c>
      <c r="D55" s="1">
        <v>180.88</v>
      </c>
      <c r="E55" s="1">
        <v>5.67</v>
      </c>
      <c r="F55" s="1">
        <v>10.92</v>
      </c>
      <c r="G55" s="1">
        <v>54.15</v>
      </c>
      <c r="H55" s="1">
        <f t="shared" si="0"/>
        <v>251.61999999999998</v>
      </c>
      <c r="I55" s="1">
        <f t="shared" si="1"/>
        <v>197.46999999999997</v>
      </c>
      <c r="J55" s="1">
        <f t="shared" si="2"/>
        <v>4.3361364383561645</v>
      </c>
      <c r="K55" s="1">
        <f t="shared" si="3"/>
        <v>3.4029761643835608</v>
      </c>
      <c r="L55" s="1">
        <f t="shared" si="4"/>
        <v>0.93316027397260271</v>
      </c>
    </row>
    <row r="56" spans="2:12" x14ac:dyDescent="0.3">
      <c r="B56">
        <v>2002</v>
      </c>
      <c r="C56">
        <v>2002</v>
      </c>
      <c r="D56" s="1">
        <v>173.65</v>
      </c>
      <c r="E56" s="1">
        <v>7.32</v>
      </c>
      <c r="F56" s="1">
        <v>11.8</v>
      </c>
      <c r="G56" s="1">
        <v>65.53</v>
      </c>
      <c r="H56" s="1">
        <f t="shared" si="0"/>
        <v>258.3</v>
      </c>
      <c r="I56" s="1">
        <f t="shared" si="1"/>
        <v>192.77</v>
      </c>
      <c r="J56" s="1">
        <f t="shared" si="2"/>
        <v>4.4512520547945211</v>
      </c>
      <c r="K56" s="1">
        <f t="shared" si="3"/>
        <v>3.3219816438356164</v>
      </c>
      <c r="L56" s="1">
        <f t="shared" si="4"/>
        <v>1.129270410958904</v>
      </c>
    </row>
    <row r="57" spans="2:12" x14ac:dyDescent="0.3">
      <c r="B57">
        <v>2003</v>
      </c>
      <c r="C57">
        <v>2003</v>
      </c>
      <c r="D57" s="1">
        <v>165.48</v>
      </c>
      <c r="E57" s="1">
        <v>10.34</v>
      </c>
      <c r="F57" s="1">
        <v>12.93</v>
      </c>
      <c r="G57" s="1">
        <v>72.930000000000007</v>
      </c>
      <c r="H57" s="1">
        <f t="shared" ref="H57:H72" si="5">SUM(D57:G57)</f>
        <v>261.68</v>
      </c>
      <c r="I57" s="1">
        <f t="shared" si="1"/>
        <v>188.75</v>
      </c>
      <c r="J57" s="1">
        <f t="shared" si="2"/>
        <v>4.5094991780821916</v>
      </c>
      <c r="K57" s="1">
        <f t="shared" si="3"/>
        <v>3.2527054794520547</v>
      </c>
      <c r="L57" s="1">
        <f t="shared" si="4"/>
        <v>1.2567936986301371</v>
      </c>
    </row>
    <row r="58" spans="2:12" x14ac:dyDescent="0.3">
      <c r="B58">
        <v>2004</v>
      </c>
      <c r="C58">
        <v>2004</v>
      </c>
      <c r="D58" s="1">
        <v>162.78</v>
      </c>
      <c r="E58" s="1">
        <v>8.67</v>
      </c>
      <c r="F58" s="1">
        <v>13.64</v>
      </c>
      <c r="G58" s="1">
        <v>79.099999999999994</v>
      </c>
      <c r="H58" s="1">
        <f t="shared" si="5"/>
        <v>264.18999999999994</v>
      </c>
      <c r="I58" s="1">
        <f t="shared" si="1"/>
        <v>185.08999999999995</v>
      </c>
      <c r="J58" s="1">
        <f t="shared" si="2"/>
        <v>4.5403144808743159</v>
      </c>
      <c r="K58" s="1">
        <f t="shared" si="3"/>
        <v>3.1809183060109278</v>
      </c>
      <c r="L58" s="1">
        <f t="shared" si="4"/>
        <v>1.359396174863388</v>
      </c>
    </row>
    <row r="59" spans="2:12" x14ac:dyDescent="0.3">
      <c r="B59">
        <v>2005</v>
      </c>
      <c r="C59">
        <v>2005</v>
      </c>
      <c r="D59" s="1">
        <v>148.13999999999999</v>
      </c>
      <c r="E59" s="1">
        <v>7.95</v>
      </c>
      <c r="F59" s="1">
        <v>15.81</v>
      </c>
      <c r="G59" s="1">
        <v>85.67</v>
      </c>
      <c r="H59" s="1">
        <f t="shared" si="5"/>
        <v>257.57</v>
      </c>
      <c r="I59" s="1">
        <f t="shared" si="1"/>
        <v>171.89999999999998</v>
      </c>
      <c r="J59" s="1">
        <f t="shared" si="2"/>
        <v>4.4386720547945204</v>
      </c>
      <c r="K59" s="1">
        <f t="shared" si="3"/>
        <v>2.9623315068493148</v>
      </c>
      <c r="L59" s="1">
        <f t="shared" si="4"/>
        <v>1.4763405479452054</v>
      </c>
    </row>
    <row r="60" spans="2:12" x14ac:dyDescent="0.3">
      <c r="B60">
        <v>2006</v>
      </c>
      <c r="C60">
        <v>2006</v>
      </c>
      <c r="D60" s="1">
        <v>136.58000000000001</v>
      </c>
      <c r="E60" s="1">
        <v>7.63</v>
      </c>
      <c r="F60" s="1">
        <v>16.7</v>
      </c>
      <c r="G60" s="1">
        <v>88.23</v>
      </c>
      <c r="H60" s="1">
        <f t="shared" si="5"/>
        <v>249.14</v>
      </c>
      <c r="I60" s="1">
        <f t="shared" si="1"/>
        <v>160.90999999999997</v>
      </c>
      <c r="J60" s="1">
        <f t="shared" si="2"/>
        <v>4.2933989041095888</v>
      </c>
      <c r="K60" s="1">
        <f t="shared" si="3"/>
        <v>2.7729421917808215</v>
      </c>
      <c r="L60" s="1">
        <f t="shared" si="4"/>
        <v>1.5204567123287673</v>
      </c>
    </row>
    <row r="61" spans="2:12" x14ac:dyDescent="0.3">
      <c r="B61">
        <v>2007</v>
      </c>
      <c r="C61">
        <v>2007</v>
      </c>
      <c r="D61" s="1">
        <v>128.28</v>
      </c>
      <c r="E61" s="1">
        <v>3.13</v>
      </c>
      <c r="F61" s="1">
        <v>16.63</v>
      </c>
      <c r="G61" s="1">
        <v>89.51</v>
      </c>
      <c r="H61" s="1">
        <f t="shared" si="5"/>
        <v>237.55</v>
      </c>
      <c r="I61" s="1">
        <f t="shared" si="1"/>
        <v>148.04000000000002</v>
      </c>
      <c r="J61" s="1">
        <f t="shared" si="2"/>
        <v>4.093669863013699</v>
      </c>
      <c r="K61" s="1">
        <f t="shared" si="3"/>
        <v>2.5511550684931512</v>
      </c>
      <c r="L61" s="1">
        <f t="shared" si="4"/>
        <v>1.5425147945205482</v>
      </c>
    </row>
    <row r="62" spans="2:12" x14ac:dyDescent="0.3">
      <c r="B62">
        <v>2008</v>
      </c>
      <c r="C62">
        <v>2008</v>
      </c>
      <c r="D62" s="1">
        <v>122.66</v>
      </c>
      <c r="E62" s="1">
        <v>3.92</v>
      </c>
      <c r="F62" s="1">
        <v>16.940000000000001</v>
      </c>
      <c r="G62" s="1">
        <v>99.46</v>
      </c>
      <c r="H62" s="1">
        <f t="shared" si="5"/>
        <v>242.98000000000002</v>
      </c>
      <c r="I62" s="1">
        <f t="shared" si="1"/>
        <v>143.52000000000004</v>
      </c>
      <c r="J62" s="1">
        <f t="shared" si="2"/>
        <v>4.1758038251366125</v>
      </c>
      <c r="K62" s="1">
        <f t="shared" si="3"/>
        <v>2.4665049180327876</v>
      </c>
      <c r="L62" s="1">
        <f t="shared" si="4"/>
        <v>1.7092989071038251</v>
      </c>
    </row>
    <row r="63" spans="2:12" x14ac:dyDescent="0.3">
      <c r="B63">
        <v>2009</v>
      </c>
      <c r="C63">
        <v>2009</v>
      </c>
      <c r="D63" s="1">
        <v>114.94</v>
      </c>
      <c r="E63" s="1">
        <v>4.4400000000000004</v>
      </c>
      <c r="F63" s="1">
        <v>16.96</v>
      </c>
      <c r="G63" s="1">
        <v>103.68</v>
      </c>
      <c r="H63" s="1">
        <f t="shared" si="5"/>
        <v>240.02</v>
      </c>
      <c r="I63" s="1">
        <f t="shared" si="1"/>
        <v>136.34</v>
      </c>
      <c r="J63" s="1">
        <f t="shared" si="2"/>
        <v>4.1362350684931508</v>
      </c>
      <c r="K63" s="1">
        <f t="shared" si="3"/>
        <v>2.3495304109589044</v>
      </c>
      <c r="L63" s="1">
        <f t="shared" si="4"/>
        <v>1.7867046575342467</v>
      </c>
    </row>
    <row r="64" spans="2:12" x14ac:dyDescent="0.3">
      <c r="B64">
        <v>2010</v>
      </c>
      <c r="C64">
        <v>2010</v>
      </c>
      <c r="D64" s="1">
        <v>104.39</v>
      </c>
      <c r="E64" s="1">
        <v>4.17</v>
      </c>
      <c r="F64" s="1">
        <v>15.55</v>
      </c>
      <c r="G64" s="1">
        <v>106.53</v>
      </c>
      <c r="H64" s="1">
        <f t="shared" si="5"/>
        <v>230.64</v>
      </c>
      <c r="I64" s="1">
        <f t="shared" si="1"/>
        <v>124.10999999999999</v>
      </c>
      <c r="J64" s="1">
        <f t="shared" si="2"/>
        <v>3.9745906849315067</v>
      </c>
      <c r="K64" s="1">
        <f t="shared" si="3"/>
        <v>2.1387723287671232</v>
      </c>
      <c r="L64" s="1">
        <f t="shared" si="4"/>
        <v>1.8358183561643837</v>
      </c>
    </row>
    <row r="65" spans="2:19" x14ac:dyDescent="0.3">
      <c r="B65">
        <v>2011</v>
      </c>
      <c r="C65">
        <v>2011</v>
      </c>
      <c r="D65" s="1">
        <v>97.46</v>
      </c>
      <c r="E65" s="1">
        <v>4.58</v>
      </c>
      <c r="F65" s="1">
        <v>16.309999999999999</v>
      </c>
      <c r="G65" s="1">
        <v>100.3</v>
      </c>
      <c r="H65" s="1">
        <f t="shared" si="5"/>
        <v>218.64999999999998</v>
      </c>
      <c r="I65" s="1">
        <f t="shared" si="1"/>
        <v>118.34999999999998</v>
      </c>
      <c r="J65" s="1">
        <f t="shared" si="2"/>
        <v>3.7679684931506845</v>
      </c>
      <c r="K65" s="1">
        <f t="shared" si="3"/>
        <v>2.0395109589041094</v>
      </c>
      <c r="L65" s="1">
        <f t="shared" si="4"/>
        <v>1.7284575342465751</v>
      </c>
    </row>
    <row r="66" spans="2:19" x14ac:dyDescent="0.3">
      <c r="B66">
        <v>2012</v>
      </c>
      <c r="C66">
        <v>2012</v>
      </c>
      <c r="D66" s="1">
        <v>89.2</v>
      </c>
      <c r="E66" s="1">
        <v>4.58</v>
      </c>
      <c r="F66" s="1">
        <v>17.8</v>
      </c>
      <c r="G66" s="1">
        <v>113.06</v>
      </c>
      <c r="H66" s="1">
        <f t="shared" si="5"/>
        <v>224.64</v>
      </c>
      <c r="I66" s="1">
        <f t="shared" si="1"/>
        <v>111.57999999999998</v>
      </c>
      <c r="J66" s="1">
        <f t="shared" si="2"/>
        <v>3.8606163934426228</v>
      </c>
      <c r="K66" s="1">
        <f t="shared" si="3"/>
        <v>1.9175907103825134</v>
      </c>
      <c r="L66" s="1">
        <f t="shared" si="4"/>
        <v>1.9430256830601094</v>
      </c>
    </row>
    <row r="67" spans="2:19" x14ac:dyDescent="0.3">
      <c r="B67">
        <v>2013</v>
      </c>
      <c r="C67">
        <v>2013</v>
      </c>
      <c r="D67" s="1">
        <v>84.94</v>
      </c>
      <c r="E67" s="1">
        <v>3.99</v>
      </c>
      <c r="F67" s="1">
        <v>17.72</v>
      </c>
      <c r="G67" s="1">
        <v>107.05</v>
      </c>
      <c r="H67" s="1">
        <f t="shared" si="5"/>
        <v>213.7</v>
      </c>
      <c r="I67" s="1">
        <f t="shared" si="1"/>
        <v>106.64999999999999</v>
      </c>
      <c r="J67" s="1">
        <f t="shared" si="2"/>
        <v>3.6826657534246574</v>
      </c>
      <c r="K67" s="1">
        <f t="shared" si="3"/>
        <v>1.837886301369863</v>
      </c>
      <c r="L67" s="1">
        <f t="shared" si="4"/>
        <v>1.8447794520547947</v>
      </c>
    </row>
    <row r="68" spans="2:19" x14ac:dyDescent="0.3">
      <c r="B68">
        <v>2014</v>
      </c>
      <c r="C68">
        <v>2014</v>
      </c>
      <c r="D68" s="1">
        <v>87.7</v>
      </c>
      <c r="E68" s="1">
        <v>2.91</v>
      </c>
      <c r="F68" s="1">
        <v>18.95</v>
      </c>
      <c r="G68" s="1">
        <v>106.28</v>
      </c>
      <c r="H68" s="1">
        <f t="shared" si="5"/>
        <v>215.84</v>
      </c>
      <c r="I68" s="1">
        <f t="shared" si="1"/>
        <v>109.56</v>
      </c>
      <c r="J68" s="1">
        <f t="shared" si="2"/>
        <v>3.7195441095890414</v>
      </c>
      <c r="K68" s="1">
        <f t="shared" si="3"/>
        <v>1.8880339726027395</v>
      </c>
      <c r="L68" s="1">
        <f t="shared" si="4"/>
        <v>1.8315101369863014</v>
      </c>
      <c r="N68" s="1"/>
    </row>
    <row r="69" spans="2:19" x14ac:dyDescent="0.3">
      <c r="B69">
        <v>2015</v>
      </c>
      <c r="C69">
        <v>2015</v>
      </c>
      <c r="D69" s="1">
        <v>90.85</v>
      </c>
      <c r="E69" s="1">
        <v>2.4700000000000002</v>
      </c>
      <c r="F69" s="1">
        <v>19.600000000000001</v>
      </c>
      <c r="G69" s="1">
        <v>114.84</v>
      </c>
      <c r="H69" s="1">
        <f t="shared" si="5"/>
        <v>227.76</v>
      </c>
      <c r="I69" s="1">
        <f t="shared" si="1"/>
        <v>112.91999999999999</v>
      </c>
      <c r="J69" s="1">
        <f t="shared" si="2"/>
        <v>3.92496</v>
      </c>
      <c r="K69" s="1">
        <f t="shared" si="3"/>
        <v>1.9459364383561641</v>
      </c>
      <c r="L69" s="1">
        <f t="shared" si="4"/>
        <v>1.9790235616438356</v>
      </c>
      <c r="N69" s="1"/>
    </row>
    <row r="70" spans="2:19" x14ac:dyDescent="0.3">
      <c r="B70">
        <v>2016</v>
      </c>
      <c r="C70">
        <v>2016</v>
      </c>
      <c r="D70" s="1">
        <v>93.9</v>
      </c>
      <c r="E70" s="1">
        <v>1.93</v>
      </c>
      <c r="F70" s="1">
        <v>20.18</v>
      </c>
      <c r="G70" s="1">
        <v>114.66</v>
      </c>
      <c r="H70" s="1">
        <f t="shared" ref="H70" si="6">SUM(D70:G70)</f>
        <v>230.67000000000002</v>
      </c>
      <c r="I70" s="1">
        <f t="shared" ref="I70" si="7">H70-G70</f>
        <v>116.01000000000002</v>
      </c>
      <c r="J70" s="1">
        <f t="shared" ref="J70" si="8">(H70)*6.29/IF(MOD(B70,4)=0,366,365)</f>
        <v>3.9642467213114756</v>
      </c>
      <c r="K70" s="1">
        <f t="shared" ref="K70" si="9">(I70)*6.29/IF(MOD(B70,4)=0,366,365)</f>
        <v>1.9937237704918036</v>
      </c>
      <c r="L70" s="1">
        <f t="shared" ref="L70" si="10">(G70)*6.29/IF(MOD(C70,4)=0,366,365)</f>
        <v>1.9705229508196722</v>
      </c>
      <c r="N70" s="1"/>
    </row>
    <row r="71" spans="2:19" x14ac:dyDescent="0.3">
      <c r="B71">
        <v>2017</v>
      </c>
      <c r="C71">
        <v>2017</v>
      </c>
      <c r="D71" s="1">
        <v>92.28</v>
      </c>
      <c r="E71" s="1">
        <v>1.71</v>
      </c>
      <c r="F71" s="1">
        <v>20.39</v>
      </c>
      <c r="G71" s="1">
        <v>122.38</v>
      </c>
      <c r="H71" s="1">
        <f t="shared" si="5"/>
        <v>236.76</v>
      </c>
      <c r="I71" s="1">
        <f t="shared" si="1"/>
        <v>114.38</v>
      </c>
      <c r="J71" s="1">
        <f t="shared" si="2"/>
        <v>4.080055890410959</v>
      </c>
      <c r="K71" s="1">
        <f t="shared" si="3"/>
        <v>1.9710964383561644</v>
      </c>
      <c r="L71" s="1">
        <f t="shared" si="4"/>
        <v>2.1089594520547945</v>
      </c>
      <c r="N71" s="1"/>
    </row>
    <row r="72" spans="2:19" x14ac:dyDescent="0.3">
      <c r="B72">
        <v>2018</v>
      </c>
      <c r="C72">
        <v>2018</v>
      </c>
      <c r="D72" s="1">
        <v>86.27</v>
      </c>
      <c r="E72" s="1">
        <v>1.71</v>
      </c>
      <c r="F72" s="1">
        <v>19.46</v>
      </c>
      <c r="G72" s="1">
        <v>119.94</v>
      </c>
      <c r="H72" s="1">
        <f t="shared" si="5"/>
        <v>227.38</v>
      </c>
      <c r="I72" s="1">
        <f t="shared" si="1"/>
        <v>107.44</v>
      </c>
      <c r="J72" s="1">
        <f t="shared" si="2"/>
        <v>3.9184115068493148</v>
      </c>
      <c r="K72" s="1">
        <f t="shared" si="3"/>
        <v>1.8515002739726028</v>
      </c>
      <c r="L72" s="1">
        <f t="shared" si="4"/>
        <v>2.0669112328767123</v>
      </c>
      <c r="N72" s="1"/>
    </row>
    <row r="73" spans="2:19" x14ac:dyDescent="0.3">
      <c r="B73">
        <v>2019</v>
      </c>
      <c r="C73">
        <v>2019</v>
      </c>
      <c r="D73" s="1">
        <v>81.86</v>
      </c>
      <c r="E73" s="1">
        <v>1.66</v>
      </c>
      <c r="F73" s="1">
        <v>17.420000000000002</v>
      </c>
      <c r="G73" s="1">
        <v>113.12</v>
      </c>
      <c r="H73" s="1">
        <f>SUM(D73:G73)</f>
        <v>214.06</v>
      </c>
      <c r="I73" s="1">
        <f t="shared" si="1"/>
        <v>100.94</v>
      </c>
      <c r="J73" s="1">
        <f t="shared" si="2"/>
        <v>3.6888695890410959</v>
      </c>
      <c r="K73" s="1">
        <f t="shared" si="3"/>
        <v>1.7394865753424658</v>
      </c>
      <c r="L73" s="1">
        <f t="shared" si="4"/>
        <v>1.9493830136986303</v>
      </c>
      <c r="N73" s="1"/>
    </row>
    <row r="74" spans="2:19" x14ac:dyDescent="0.3">
      <c r="B74">
        <v>2020</v>
      </c>
      <c r="C74">
        <v>2020</v>
      </c>
      <c r="D74" s="1">
        <v>98.39</v>
      </c>
      <c r="E74" s="1">
        <v>1.28</v>
      </c>
      <c r="F74" s="1">
        <v>16.97</v>
      </c>
      <c r="G74" s="1">
        <v>110.1</v>
      </c>
      <c r="H74" s="1">
        <f t="shared" ref="H74:H83" si="11">SUM(D74:G74)</f>
        <v>226.74</v>
      </c>
      <c r="I74" s="1">
        <f t="shared" ref="I74:I83" si="12">H74-G74</f>
        <v>116.64000000000001</v>
      </c>
      <c r="J74" s="1">
        <f t="shared" si="2"/>
        <v>3.8967065573770494</v>
      </c>
      <c r="K74" s="1">
        <f t="shared" si="3"/>
        <v>2.0045508196721311</v>
      </c>
      <c r="L74" s="1">
        <f t="shared" si="4"/>
        <v>1.8921557377049181</v>
      </c>
      <c r="N74" s="1"/>
    </row>
    <row r="75" spans="2:19" x14ac:dyDescent="0.3">
      <c r="B75">
        <v>2021</v>
      </c>
      <c r="C75">
        <v>2021</v>
      </c>
      <c r="D75" s="1">
        <v>102.36</v>
      </c>
      <c r="E75" s="1">
        <v>0.71</v>
      </c>
      <c r="F75" s="1">
        <v>14.6</v>
      </c>
      <c r="G75" s="1">
        <v>113.08</v>
      </c>
      <c r="H75" s="1">
        <f>SUM(D75:G75)</f>
        <v>230.75</v>
      </c>
      <c r="I75" s="1">
        <f t="shared" ref="I75" si="13">H75-G75</f>
        <v>117.67</v>
      </c>
      <c r="J75" s="1">
        <f t="shared" ref="J75" si="14">(H75)*6.29/IF(MOD(B75,4)=0,366,365)</f>
        <v>3.9764863013698633</v>
      </c>
      <c r="K75" s="1">
        <f t="shared" ref="K75" si="15">(I75)*6.29/IF(MOD(B75,4)=0,366,365)</f>
        <v>2.0277926027397259</v>
      </c>
      <c r="L75" s="1">
        <f t="shared" si="4"/>
        <v>1.9486936986301369</v>
      </c>
      <c r="N75" s="1"/>
    </row>
    <row r="76" spans="2:19" x14ac:dyDescent="0.3">
      <c r="B76">
        <v>2022</v>
      </c>
      <c r="C76">
        <v>2022</v>
      </c>
      <c r="D76" s="1">
        <v>97.81</v>
      </c>
      <c r="E76" s="1">
        <v>1.0900000000000001</v>
      </c>
      <c r="F76" s="1">
        <v>11.44</v>
      </c>
      <c r="G76" s="1">
        <v>122.85</v>
      </c>
      <c r="H76" s="1">
        <f t="shared" si="11"/>
        <v>233.19</v>
      </c>
      <c r="I76" s="1">
        <f t="shared" si="12"/>
        <v>110.34</v>
      </c>
      <c r="J76" s="1">
        <f t="shared" ref="J76:J83" si="16">(H76)*6.29/IF(MOD(B76,4)=0,366,365)</f>
        <v>4.018534520547945</v>
      </c>
      <c r="K76" s="1">
        <f t="shared" ref="K76:K83" si="17">(I76)*6.29/IF(MOD(B76,4)=0,366,365)</f>
        <v>1.9014756164383562</v>
      </c>
      <c r="L76" s="1">
        <f t="shared" ref="L76:L78" si="18">(G76)*6.29/IF(MOD(C76,4)=0,366,365)</f>
        <v>2.1170589041095891</v>
      </c>
      <c r="N76" s="1"/>
    </row>
    <row r="77" spans="2:19" x14ac:dyDescent="0.3">
      <c r="B77">
        <v>2023</v>
      </c>
      <c r="C77">
        <v>2023</v>
      </c>
      <c r="D77" s="1">
        <v>104.13</v>
      </c>
      <c r="E77" s="1">
        <v>1.17</v>
      </c>
      <c r="F77" s="1">
        <v>11.95</v>
      </c>
      <c r="G77" s="1">
        <v>116.01</v>
      </c>
      <c r="H77" s="1">
        <f t="shared" si="11"/>
        <v>233.26</v>
      </c>
      <c r="I77" s="1">
        <f t="shared" si="12"/>
        <v>117.24999999999999</v>
      </c>
      <c r="J77" s="1">
        <f t="shared" si="16"/>
        <v>4.0197408219178081</v>
      </c>
      <c r="K77" s="1">
        <f t="shared" si="17"/>
        <v>2.0205547945205478</v>
      </c>
      <c r="L77" s="1">
        <f t="shared" si="18"/>
        <v>1.9991860273972604</v>
      </c>
    </row>
    <row r="78" spans="2:19" x14ac:dyDescent="0.3">
      <c r="B78">
        <v>2024</v>
      </c>
      <c r="C78">
        <v>2024</v>
      </c>
      <c r="D78" s="1">
        <v>102.9</v>
      </c>
      <c r="E78" s="1">
        <v>1.29</v>
      </c>
      <c r="F78" s="1">
        <v>12.22</v>
      </c>
      <c r="G78" s="1">
        <v>124.26</v>
      </c>
      <c r="H78" s="1">
        <f t="shared" si="11"/>
        <v>240.67000000000002</v>
      </c>
      <c r="I78" s="1">
        <f t="shared" si="12"/>
        <v>116.41000000000001</v>
      </c>
      <c r="J78" s="1">
        <f>(H78)*6.29/IF(MOD(B78,4)=0,366,365)</f>
        <v>4.1361046448087428</v>
      </c>
      <c r="K78" s="1">
        <f>(I78)*6.29/IF(MOD(B78,4)=0,366,365)</f>
        <v>2.000598087431694</v>
      </c>
      <c r="L78" s="1">
        <f t="shared" si="18"/>
        <v>2.1355065573770493</v>
      </c>
      <c r="P78" s="1"/>
      <c r="Q78" s="1"/>
      <c r="R78" s="1"/>
      <c r="S78" s="1"/>
    </row>
    <row r="79" spans="2:19" x14ac:dyDescent="0.3">
      <c r="B79">
        <v>2025</v>
      </c>
      <c r="C79">
        <v>2025</v>
      </c>
      <c r="D79">
        <v>106.13</v>
      </c>
      <c r="E79">
        <v>0.89</v>
      </c>
      <c r="F79">
        <v>11.74</v>
      </c>
      <c r="G79">
        <v>119.83</v>
      </c>
      <c r="H79" s="1">
        <f t="shared" ref="H79" si="19">SUM(D79:G79)</f>
        <v>238.58999999999997</v>
      </c>
      <c r="I79" s="1">
        <f t="shared" ref="I79" si="20">H79-G79</f>
        <v>118.75999999999998</v>
      </c>
      <c r="J79" s="1">
        <f t="shared" ref="J79" si="21">(H79)*6.29/IF(MOD(B79,4)=0,366,365)</f>
        <v>4.1115920547945199</v>
      </c>
      <c r="K79" s="1">
        <f t="shared" ref="K79" si="22">(I79)*6.29/IF(MOD(B79,4)=0,366,365)</f>
        <v>2.0465764383561642</v>
      </c>
      <c r="L79" s="1">
        <f t="shared" ref="L79" si="23">(G79)*6.29/IF(MOD(C79,4)=0,366,365)</f>
        <v>2.0650156164383562</v>
      </c>
      <c r="P79" s="1"/>
      <c r="Q79" s="1"/>
      <c r="R79" s="1"/>
      <c r="S79" s="1"/>
    </row>
    <row r="80" spans="2:19" x14ac:dyDescent="0.3">
      <c r="B80">
        <v>2026</v>
      </c>
      <c r="C80">
        <v>2026</v>
      </c>
      <c r="D80">
        <v>101.55</v>
      </c>
      <c r="E80">
        <v>1.02</v>
      </c>
      <c r="F80">
        <v>12.14</v>
      </c>
      <c r="G80">
        <v>123.05</v>
      </c>
      <c r="H80" s="1">
        <f t="shared" ref="H80:H81" si="24">SUM(D80:G80)</f>
        <v>237.76</v>
      </c>
      <c r="I80" s="1">
        <f t="shared" ref="I80:I81" si="25">H80-G80</f>
        <v>114.71</v>
      </c>
      <c r="J80" s="1">
        <f t="shared" ref="J80:J81" si="26">(H80)*6.29/IF(MOD(B80,4)=0,366,365)</f>
        <v>4.0972887671232874</v>
      </c>
      <c r="K80" s="1">
        <f t="shared" ref="K80:K81" si="27">(I80)*6.29/IF(MOD(B80,4)=0,366,365)</f>
        <v>1.9767832876712328</v>
      </c>
      <c r="L80" s="1">
        <f t="shared" ref="L80:L81" si="28">(G80)*6.29/IF(MOD(C80,4)=0,366,365)</f>
        <v>2.120505479452055</v>
      </c>
      <c r="P80" s="1"/>
      <c r="Q80" s="1"/>
      <c r="R80" s="1"/>
      <c r="S80" s="1"/>
    </row>
    <row r="81" spans="2:19" x14ac:dyDescent="0.3">
      <c r="B81">
        <v>2027</v>
      </c>
      <c r="C81">
        <v>2027</v>
      </c>
      <c r="D81">
        <v>98.46</v>
      </c>
      <c r="E81">
        <v>0.98</v>
      </c>
      <c r="F81">
        <v>12.52</v>
      </c>
      <c r="G81">
        <v>123</v>
      </c>
      <c r="H81" s="1">
        <f t="shared" si="24"/>
        <v>234.95999999999998</v>
      </c>
      <c r="I81" s="1">
        <f t="shared" si="25"/>
        <v>111.95999999999998</v>
      </c>
      <c r="J81" s="1">
        <f t="shared" si="26"/>
        <v>4.0490367123287667</v>
      </c>
      <c r="K81" s="1">
        <f t="shared" si="27"/>
        <v>1.9293928767123283</v>
      </c>
      <c r="L81" s="1">
        <f t="shared" si="28"/>
        <v>2.1196438356164382</v>
      </c>
      <c r="P81" s="1"/>
      <c r="Q81" s="1"/>
      <c r="R81" s="1"/>
      <c r="S81" s="1"/>
    </row>
    <row r="82" spans="2:19" x14ac:dyDescent="0.3">
      <c r="B82">
        <v>2028</v>
      </c>
      <c r="C82">
        <v>2028</v>
      </c>
      <c r="D82">
        <v>95.35</v>
      </c>
      <c r="E82">
        <v>0.89</v>
      </c>
      <c r="F82">
        <v>12.75</v>
      </c>
      <c r="G82">
        <v>120.14</v>
      </c>
      <c r="H82" s="1">
        <f t="shared" si="11"/>
        <v>229.13</v>
      </c>
      <c r="I82" s="1">
        <f t="shared" si="12"/>
        <v>108.99</v>
      </c>
      <c r="J82" s="1">
        <f t="shared" si="16"/>
        <v>3.937780601092896</v>
      </c>
      <c r="K82" s="1">
        <f t="shared" si="17"/>
        <v>1.8730795081967213</v>
      </c>
      <c r="L82" s="1">
        <f>(G82)*6.29/IF(MOD(C82,4)=0,366,365)</f>
        <v>2.0647010928961751</v>
      </c>
      <c r="P82" s="1"/>
      <c r="Q82" s="1"/>
      <c r="R82" s="1"/>
      <c r="S82" s="1"/>
    </row>
    <row r="83" spans="2:19" x14ac:dyDescent="0.3">
      <c r="B83">
        <v>2029</v>
      </c>
      <c r="C83">
        <v>2029</v>
      </c>
      <c r="D83">
        <v>89.35</v>
      </c>
      <c r="E83">
        <v>0.98</v>
      </c>
      <c r="F83">
        <v>12.86</v>
      </c>
      <c r="G83">
        <v>113.76</v>
      </c>
      <c r="H83" s="1">
        <f t="shared" si="11"/>
        <v>216.95</v>
      </c>
      <c r="I83" s="1">
        <f t="shared" si="12"/>
        <v>103.18999999999998</v>
      </c>
      <c r="J83" s="1">
        <f t="shared" si="16"/>
        <v>3.7386726027397259</v>
      </c>
      <c r="K83" s="1">
        <f t="shared" si="17"/>
        <v>1.7782605479452052</v>
      </c>
      <c r="L83" s="1">
        <f>(G83)*6.29/IF(MOD(C83,4)=0,366,365)</f>
        <v>1.9604120547945207</v>
      </c>
      <c r="P83" s="1"/>
      <c r="Q83" s="1"/>
      <c r="R83" s="1"/>
      <c r="S83" s="1"/>
    </row>
    <row r="84" spans="2:19" x14ac:dyDescent="0.3">
      <c r="B84">
        <v>2030</v>
      </c>
      <c r="C84">
        <v>2030</v>
      </c>
      <c r="D84">
        <v>82.04</v>
      </c>
      <c r="E84">
        <v>0.92</v>
      </c>
      <c r="F84">
        <v>12.787000000000001</v>
      </c>
      <c r="G84">
        <v>107.08</v>
      </c>
      <c r="H84" s="1">
        <f t="shared" ref="H84" si="29">SUM(D84:G84)</f>
        <v>202.827</v>
      </c>
      <c r="I84" s="1">
        <f t="shared" ref="I84" si="30">H84-G84</f>
        <v>95.747</v>
      </c>
      <c r="J84" s="1">
        <f t="shared" ref="J84" si="31">(H84)*6.29/IF(MOD(B84,4)=0,366,365)</f>
        <v>3.4952926849315067</v>
      </c>
      <c r="K84" s="1">
        <f t="shared" ref="K84" si="32">(I84)*6.29/IF(MOD(B84,4)=0,366,365)</f>
        <v>1.6499962465753426</v>
      </c>
      <c r="L84" s="1">
        <f t="shared" ref="L84" si="33">(G84)*6.29/IF(MOD(C84,4)=0,366,365)</f>
        <v>1.8452964383561643</v>
      </c>
    </row>
    <row r="85" spans="2:19" x14ac:dyDescent="0.3">
      <c r="H85" s="1"/>
      <c r="I85" s="1"/>
      <c r="J85" s="1"/>
      <c r="K85" s="1"/>
      <c r="L85" s="1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V16" sqref="V16"/>
    </sheetView>
  </sheetViews>
  <sheetFormatPr baseColWidth="10" defaultColWidth="11.453125" defaultRowHeight="13" x14ac:dyDescent="0.3"/>
  <cols>
    <col min="1" max="16384" width="11.453125" style="2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H29" sqref="AH29"/>
    </sheetView>
  </sheetViews>
  <sheetFormatPr baseColWidth="10" defaultColWidth="11.453125" defaultRowHeight="13" x14ac:dyDescent="0.3"/>
  <cols>
    <col min="1" max="16384" width="11.453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E80F0A-D7A0-4902-BDF5-A98CB570DC33}"/>
</file>

<file path=customXml/itemProps3.xml><?xml version="1.0" encoding="utf-8"?>
<ds:datastoreItem xmlns:ds="http://schemas.openxmlformats.org/officeDocument/2006/customXml" ds:itemID="{BC6A9F39-3751-440D-8DDC-DC2100714ADF}">
  <ds:schemaRefs>
    <ds:schemaRef ds:uri="03da7927-5348-4d8d-8c7b-9828aabc6e84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Takamoli Arezo</cp:lastModifiedBy>
  <cp:revision/>
  <dcterms:created xsi:type="dcterms:W3CDTF">2005-04-22T08:25:40Z</dcterms:created>
  <dcterms:modified xsi:type="dcterms:W3CDTF">2026-01-14T11:42:54Z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</Properties>
</file>