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0)\SM\Oppdatering EITI artikkel november 2020\"/>
    </mc:Choice>
  </mc:AlternateContent>
  <xr:revisionPtr revIDLastSave="0" documentId="13_ncr:1_{F0C9C4A6-E9D0-4A27-B50B-63F6DAC0D02F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Fig-data" sheetId="4" r:id="rId1"/>
    <sheet name="2019" sheetId="8" r:id="rId2"/>
    <sheet name="2018" sheetId="5" r:id="rId3"/>
    <sheet name="2017" sheetId="7" r:id="rId4"/>
    <sheet name="2016" sheetId="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5" l="1"/>
  <c r="G80" i="5"/>
  <c r="G89" i="8"/>
  <c r="G91" i="8"/>
  <c r="F89" i="8"/>
  <c r="E89" i="8"/>
  <c r="D89" i="8"/>
  <c r="E78" i="5"/>
  <c r="D78" i="5"/>
  <c r="G87" i="8"/>
  <c r="F87" i="8"/>
  <c r="E87" i="8"/>
  <c r="D87" i="8"/>
  <c r="C87" i="8"/>
  <c r="B16" i="8"/>
  <c r="G108" i="4"/>
  <c r="E108" i="4"/>
  <c r="D108" i="4"/>
  <c r="F108" i="4"/>
  <c r="F76" i="5" l="1"/>
  <c r="F78" i="5" s="1"/>
  <c r="E76" i="5"/>
  <c r="D76" i="5"/>
  <c r="C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76" i="5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D69" i="7"/>
  <c r="D71" i="7" s="1"/>
  <c r="E69" i="7"/>
  <c r="E71" i="7" s="1"/>
  <c r="F69" i="7"/>
  <c r="F71" i="7" s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D69" i="6"/>
  <c r="D71" i="6" s="1"/>
  <c r="E69" i="6"/>
  <c r="E71" i="6" s="1"/>
  <c r="F69" i="6"/>
  <c r="F71" i="6" s="1"/>
  <c r="G70" i="6"/>
  <c r="G69" i="6" l="1"/>
  <c r="G71" i="6" s="1"/>
  <c r="G73" i="6" s="1"/>
  <c r="G69" i="7"/>
  <c r="G71" i="7" s="1"/>
  <c r="G73" i="7" s="1"/>
</calcChain>
</file>

<file path=xl/sharedStrings.xml><?xml version="1.0" encoding="utf-8"?>
<sst xmlns="http://schemas.openxmlformats.org/spreadsheetml/2006/main" count="523" uniqueCount="151">
  <si>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</si>
  <si>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</si>
  <si>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</si>
  <si>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</si>
  <si>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</si>
  <si>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</si>
  <si>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</si>
  <si>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</si>
  <si>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</si>
  <si>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</si>
  <si>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</si>
  <si>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</si>
  <si>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</si>
  <si>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</si>
  <si>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</si>
  <si>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</si>
  <si>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</si>
  <si>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</si>
  <si>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Dana Petroleum Norway AS</t>
  </si>
  <si>
    <t>*Inkluderer skatt, miljø- og arealavgift</t>
  </si>
  <si>
    <t xml:space="preserve">*Includes taxes, environmental taxes and area fees </t>
  </si>
  <si>
    <t>Milliarder NOK</t>
  </si>
  <si>
    <t>Billion NOK</t>
  </si>
  <si>
    <t>Selskap</t>
  </si>
  <si>
    <t>Company</t>
  </si>
  <si>
    <t>A/S Norske Shell</t>
  </si>
  <si>
    <t>Atlantic Petroleum Norge AS</t>
  </si>
  <si>
    <t>Bayerngas Norge AS</t>
  </si>
  <si>
    <t>BG Norge Ltd</t>
  </si>
  <si>
    <t>BP Norge AS</t>
  </si>
  <si>
    <t>Capricorn Norge AS</t>
  </si>
  <si>
    <t>Centrica Energi NUF</t>
  </si>
  <si>
    <t>Chevron Norge AS</t>
  </si>
  <si>
    <t>Concedo ASA</t>
  </si>
  <si>
    <t>ConocoPhillips Skandinavia AS</t>
  </si>
  <si>
    <t>DEA Norge AS</t>
  </si>
  <si>
    <t>Det norske oljeselskap ASA</t>
  </si>
  <si>
    <t>Dong E&amp;P Norge AS</t>
  </si>
  <si>
    <t>Edison Norge AS</t>
  </si>
  <si>
    <t>Eni Norge AS</t>
  </si>
  <si>
    <t>Enquest Norge AS</t>
  </si>
  <si>
    <t>ExxonMobil Exploration and Production Norway AS</t>
  </si>
  <si>
    <t>Faroe Petroleum Norge AS</t>
  </si>
  <si>
    <t>Fortis Petroleum Norway AS</t>
  </si>
  <si>
    <t>Idemitsu Petroleum Norge AS</t>
  </si>
  <si>
    <t>Infragas Norge AS</t>
  </si>
  <si>
    <t>Kufpec Norway AS</t>
  </si>
  <si>
    <t>Lime Petroleum Norway AS</t>
  </si>
  <si>
    <t>Lotos Exploration &amp; Production Norge AS</t>
  </si>
  <si>
    <t>LUKOIL Overseas North Shelf AS</t>
  </si>
  <si>
    <t>Lundin Norway AS</t>
  </si>
  <si>
    <t>Maersk Oil Norway AS</t>
  </si>
  <si>
    <t>Moeco Oil &amp; Gas Norge AS</t>
  </si>
  <si>
    <t>MOL Norge AS</t>
  </si>
  <si>
    <t>Noreco Norway AS</t>
  </si>
  <si>
    <t>Norpipe Oil AS</t>
  </si>
  <si>
    <t>Norsea Gas AS</t>
  </si>
  <si>
    <t>North Energy ASA</t>
  </si>
  <si>
    <t>OMV (Norge) AS</t>
  </si>
  <si>
    <t>Petoro</t>
  </si>
  <si>
    <t>Petrolia Norway AS</t>
  </si>
  <si>
    <t>PGNiG Upstream International AS</t>
  </si>
  <si>
    <t>Repsol Exploration Norge AS</t>
  </si>
  <si>
    <t>RN Nordic Oil AS</t>
  </si>
  <si>
    <t>Silex Gas Norway AS</t>
  </si>
  <si>
    <t>Skagen44 AS</t>
  </si>
  <si>
    <t>Solveig Gas Norway AS</t>
  </si>
  <si>
    <t>Suncor Energy Norge AS</t>
  </si>
  <si>
    <t>Total E&amp;P Norge AS</t>
  </si>
  <si>
    <t>Tullow Oil Norge AS</t>
  </si>
  <si>
    <t>VNG Norge AS</t>
  </si>
  <si>
    <t>Wintershall Norge AS</t>
  </si>
  <si>
    <t>CapeOmega AS</t>
  </si>
  <si>
    <t>ENGIE E&amp;P Norge AS</t>
  </si>
  <si>
    <t>Production Energy Company</t>
  </si>
  <si>
    <t xml:space="preserve">Det norske OIL AS </t>
  </si>
  <si>
    <t>Wellesley Petroleum AS</t>
  </si>
  <si>
    <t>Tullow Oil (Bream) Norge AS</t>
  </si>
  <si>
    <t>North E&amp;P AS</t>
  </si>
  <si>
    <t>Skatteetaten, Petoro, Oljedirektoratet</t>
  </si>
  <si>
    <t>The Norwegian Tax Administration, Petoro, The Norwegian Petroleum Directorate</t>
  </si>
  <si>
    <t>Aker BP AS</t>
  </si>
  <si>
    <t>Aker BP ASA</t>
  </si>
  <si>
    <t>DNO Norge AS</t>
  </si>
  <si>
    <t>Equinor Energy AS</t>
  </si>
  <si>
    <t xml:space="preserve">ExxonMobil Production Norway Inc. </t>
  </si>
  <si>
    <t>INEOS E&amp;P Norge AS</t>
  </si>
  <si>
    <t>Inpex Norge AS</t>
  </si>
  <si>
    <t>M Vest Energy AS</t>
  </si>
  <si>
    <t>Neptune Energy Norge AS</t>
  </si>
  <si>
    <t>Okea AS</t>
  </si>
  <si>
    <t>Petrosee AS</t>
  </si>
  <si>
    <t>Point Resources AS</t>
  </si>
  <si>
    <t>Spirit Energy</t>
  </si>
  <si>
    <t>Tellus Petroleum AS</t>
  </si>
  <si>
    <t>Sum betalinger</t>
  </si>
  <si>
    <t>Ikke rettighetshaver (NoX avg)</t>
  </si>
  <si>
    <t>Sum payments</t>
  </si>
  <si>
    <t>Not licensees (NoX tax)</t>
  </si>
  <si>
    <t>Totale innbetalinger</t>
  </si>
  <si>
    <t>SDØE/Petoro</t>
  </si>
  <si>
    <t>SUM</t>
  </si>
  <si>
    <t>Andre selskap - ikke rettighetshaver</t>
  </si>
  <si>
    <t>Sum</t>
  </si>
  <si>
    <t>Repsol Norge AS</t>
  </si>
  <si>
    <t>Petrolia NOCO AS</t>
  </si>
  <si>
    <t>Lukoil Overseas North Shelf AS</t>
  </si>
  <si>
    <t>Lime Petroleum AS</t>
  </si>
  <si>
    <t>Lotus E&amp;P Norge AS</t>
  </si>
  <si>
    <t>KUFPEC Norway AS</t>
  </si>
  <si>
    <t>ExxonMobil Production Norway Inc.</t>
  </si>
  <si>
    <t>ExxonMobil Expl. and Prod. Norway AS</t>
  </si>
  <si>
    <t>Engie E&amp;P Norge AS</t>
  </si>
  <si>
    <t>Dong E&amp;P AS</t>
  </si>
  <si>
    <t>Det norske oljeselskap AS</t>
  </si>
  <si>
    <t>Det norske Oil AS</t>
  </si>
  <si>
    <t>DEA E&amp;P Norge AS</t>
  </si>
  <si>
    <t>Centrica Resources Norge AS</t>
  </si>
  <si>
    <t>CO2-avgift</t>
  </si>
  <si>
    <t>Arealavgift</t>
  </si>
  <si>
    <t>Nox-avgift</t>
  </si>
  <si>
    <t>Skatt</t>
  </si>
  <si>
    <t>RETTIGHETSHAVERE</t>
  </si>
  <si>
    <t>Beløp i hele 1000 kroner</t>
  </si>
  <si>
    <t>Totalsum</t>
  </si>
  <si>
    <t>Production Energy Company AS</t>
  </si>
  <si>
    <t>LOTOS Expl. and Prod.  Norge AS</t>
  </si>
  <si>
    <t xml:space="preserve">Beløp i hele 1000 kroner </t>
  </si>
  <si>
    <t>Rapportert mottatte innbetalinger, skatt, NOX-avgift, Arealavgift og CO2-avgift. Netto kontantsstrøm fra SDØE/Petoro - 2017</t>
  </si>
  <si>
    <t>Rapportert mottatte innbetalinger, skatt, NOX-avgift, Arealavgift og CO2-avgift. Netto kontantsstrøm fra SDØE/Petoro - 2016</t>
  </si>
  <si>
    <t>DNO North Sea (Norge) AS</t>
  </si>
  <si>
    <t>Pandion Energy AS</t>
  </si>
  <si>
    <t>Prores AS</t>
  </si>
  <si>
    <t>Tyr Exploration AS</t>
  </si>
  <si>
    <t>Vår Energi AS</t>
  </si>
  <si>
    <t>Rapportert mottatte innbetalinger, skatt, NOX-avgift, Arealavgift og CO2-avgift. Netto kontantsstrøm fra SDØE/Petoro - 2018</t>
  </si>
  <si>
    <t>DNOILCO AS</t>
  </si>
  <si>
    <t>Neptune E&amp;P Norge AS</t>
  </si>
  <si>
    <t>PGNiG Upstream Norway AS</t>
  </si>
  <si>
    <t>Netto innbetalinger til myndighetene i milliarder kroner, 2016-2019</t>
  </si>
  <si>
    <t>Net payments to the authorities in billion NOK, 2016-2019</t>
  </si>
  <si>
    <t>Acumen Energy AS</t>
  </si>
  <si>
    <t>Chrysaor Norge AS</t>
  </si>
  <si>
    <t>North Sea Infrastructure AS</t>
  </si>
  <si>
    <t>One-Dyas Norge AS</t>
  </si>
  <si>
    <t>Source Energy Norway AS</t>
  </si>
  <si>
    <t>Source Energy AS</t>
  </si>
  <si>
    <t>Spirit Energy Norway AS</t>
  </si>
  <si>
    <t>Sval Energi AS</t>
  </si>
  <si>
    <t>Wintershall Dea Norge AS</t>
  </si>
  <si>
    <t>Lotos Expl. &amp; Prod. Norge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</si>
</sst>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wrapText="1"/>
    </xf>
    <xf numFmtId="0" fontId="24" fillId="0" borderId="0" xfId="18" applyFill="1" applyBorder="1" applyProtection="1"/>
    <xf numFmtId="173" fontId="0" fillId="0" borderId="0" xfId="5268" applyNumberFormat="1" applyFont="1"/>
    <xf numFmtId="173" fontId="0" fillId="0" borderId="0" xfId="0" applyNumberFormat="1" applyFont="1"/>
    <xf numFmtId="0" fontId="69" fillId="0" borderId="0" xfId="5269" applyFill="1" applyBorder="1"/>
    <xf numFmtId="0" fontId="69" fillId="0" borderId="0" xfId="5271" applyFill="1" applyBorder="1" applyAlignment="1">
      <alignment horizontal="left"/>
    </xf>
    <xf numFmtId="0" fontId="69" fillId="0" borderId="0" xfId="5273" applyNumberFormat="1" applyFill="1" applyBorder="1"/>
    <xf numFmtId="0" fontId="69" fillId="0" borderId="0" xfId="5273" applyNumberFormat="1" applyFill="1" applyBorder="1" applyAlignment="1">
      <alignment horizontal="right"/>
    </xf>
    <xf numFmtId="0" fontId="70" fillId="0" borderId="0" xfId="5271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71" fillId="0" borderId="0" xfId="0" applyFont="1" applyBorder="1" applyAlignment="1">
      <alignment horizontal="left" vertical="center" wrapText="1"/>
    </xf>
    <xf numFmtId="43" fontId="0" fillId="0" borderId="0" xfId="5268" applyNumberFormat="1" applyFont="1" applyFill="1" applyAlignment="1">
      <alignment horizontal="center"/>
    </xf>
    <xf numFmtId="43" fontId="11" fillId="0" borderId="0" xfId="0" applyNumberFormat="1" applyFont="1" applyBorder="1" applyAlignment="1">
      <alignment horizontal="right" vertical="center"/>
    </xf>
    <xf numFmtId="43" fontId="11" fillId="0" borderId="0" xfId="0" applyNumberFormat="1" applyFont="1" applyBorder="1" applyAlignment="1">
      <alignment horizontal="center" vertical="center" wrapText="1"/>
    </xf>
    <xf numFmtId="43" fontId="11" fillId="0" borderId="0" xfId="0" applyNumberFormat="1" applyFont="1" applyBorder="1" applyAlignment="1">
      <alignment horizontal="center" vertical="center"/>
    </xf>
    <xf numFmtId="43" fontId="11" fillId="0" borderId="0" xfId="0" applyNumberFormat="1" applyFont="1" applyBorder="1" applyAlignment="1">
      <alignment horizontal="right" vertical="center" wrapText="1"/>
    </xf>
    <xf numFmtId="0" fontId="6" fillId="0" borderId="50" xfId="0" applyFont="1" applyBorder="1" applyAlignment="1">
      <alignment wrapText="1"/>
    </xf>
    <xf numFmtId="0" fontId="72" fillId="0" borderId="0" xfId="5269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/>
    <xf numFmtId="43" fontId="11" fillId="0" borderId="0" xfId="0" applyNumberFormat="1" applyFont="1" applyBorder="1" applyAlignment="1">
      <alignment vertical="center"/>
    </xf>
    <xf numFmtId="0" fontId="74" fillId="0" borderId="0" xfId="0" applyFont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173" fontId="21" fillId="38" borderId="51" xfId="5268" applyNumberFormat="1" applyFont="1" applyFill="1" applyBorder="1"/>
    <xf numFmtId="2" fontId="0" fillId="38" borderId="34" xfId="0" applyNumberFormat="1" applyFill="1" applyBorder="1"/>
    <xf numFmtId="2" fontId="0" fillId="38" borderId="51" xfId="0" applyNumberFormat="1" applyFill="1" applyBorder="1"/>
    <xf numFmtId="0" fontId="0" fillId="38" borderId="51" xfId="0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2" fontId="0" fillId="0" borderId="53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0" fontId="0" fillId="0" borderId="51" xfId="0" applyBorder="1"/>
    <xf numFmtId="3" fontId="21" fillId="38" borderId="51" xfId="0" applyNumberFormat="1" applyFont="1" applyFill="1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Fill="1" applyBorder="1" applyAlignment="1">
      <alignment horizontal="left"/>
    </xf>
    <xf numFmtId="3" fontId="0" fillId="0" borderId="54" xfId="0" applyNumberFormat="1" applyBorder="1"/>
    <xf numFmtId="173" fontId="0" fillId="0" borderId="54" xfId="5268" applyNumberFormat="1" applyFont="1" applyBorder="1"/>
    <xf numFmtId="0" fontId="0" fillId="0" borderId="54" xfId="0" applyBorder="1" applyAlignment="1">
      <alignment horizontal="left"/>
    </xf>
    <xf numFmtId="3" fontId="0" fillId="0" borderId="55" xfId="0" applyNumberFormat="1" applyBorder="1"/>
    <xf numFmtId="3" fontId="0" fillId="0" borderId="56" xfId="0" applyNumberFormat="1" applyBorder="1"/>
    <xf numFmtId="173" fontId="0" fillId="0" borderId="57" xfId="5268" applyNumberFormat="1" applyFont="1" applyBorder="1"/>
    <xf numFmtId="0" fontId="0" fillId="0" borderId="57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5" fillId="0" borderId="0" xfId="0" applyFont="1"/>
    <xf numFmtId="0" fontId="77" fillId="0" borderId="0" xfId="0" applyFont="1" applyAlignment="1">
      <alignment wrapText="1"/>
    </xf>
    <xf numFmtId="3" fontId="0" fillId="0" borderId="58" xfId="0" applyNumberFormat="1" applyBorder="1"/>
    <xf numFmtId="0" fontId="73" fillId="0" borderId="0" xfId="0" applyFont="1" applyFill="1" applyBorder="1"/>
    <xf numFmtId="174" fontId="72" fillId="0" borderId="0" xfId="0" applyNumberFormat="1" applyFont="1"/>
    <xf numFmtId="174" fontId="72" fillId="0" borderId="0" xfId="5268" applyNumberFormat="1" applyFont="1" applyFill="1" applyBorder="1" applyAlignment="1">
      <alignment horizontal="right"/>
    </xf>
    <xf numFmtId="174" fontId="11" fillId="0" borderId="0" xfId="0" applyNumberFormat="1" applyFont="1" applyBorder="1" applyAlignment="1"/>
    <xf numFmtId="174" fontId="11" fillId="0" borderId="0" xfId="0" applyNumberFormat="1" applyFont="1" applyBorder="1" applyAlignment="1">
      <alignment wrapText="1"/>
    </xf>
    <xf numFmtId="174" fontId="11" fillId="0" borderId="0" xfId="0" applyNumberFormat="1" applyFont="1" applyBorder="1" applyAlignment="1">
      <alignment horizontal="right"/>
    </xf>
    <xf numFmtId="174" fontId="11" fillId="0" borderId="0" xfId="0" applyNumberFormat="1" applyFont="1" applyBorder="1" applyAlignment="1">
      <alignment horizontal="right" wrapText="1"/>
    </xf>
    <xf numFmtId="174" fontId="72" fillId="0" borderId="0" xfId="0" applyNumberFormat="1" applyFont="1" applyAlignment="1"/>
    <xf numFmtId="0" fontId="0" fillId="0" borderId="55" xfId="0" applyBorder="1" applyAlignment="1">
      <alignment horizontal="left"/>
    </xf>
    <xf numFmtId="0" fontId="73" fillId="0" borderId="0" xfId="0" applyFont="1" applyFill="1" applyBorder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6" fillId="0" borderId="0" xfId="0" applyFont="1" applyAlignment="1">
      <alignment horizontal="center" wrapText="1"/>
    </xf>
    <xf numFmtId="0" fontId="0" fillId="0" borderId="51" xfId="0" applyFont="1" applyBorder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173" fontId="0" fillId="0" borderId="0" xfId="0" applyNumberFormat="1"/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 refreshError="1">
        <row r="13">
          <cell r="A13" t="str">
            <v>Chrysaor Norge AS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abSelected="1" topLeftCell="A70" zoomScaleNormal="100" workbookViewId="0">
      <selection activeCell="C9" sqref="C9:F9"/>
    </sheetView>
  </sheetViews>
  <sheetFormatPr baseColWidth="10" defaultRowHeight="15"/>
  <cols>
    <col min="1" max="1" width="3.28515625" style="1" customWidth="1"/>
    <col min="2" max="2" width="52.28515625" style="1" customWidth="1"/>
    <col min="3" max="3" width="45.28515625" style="1" customWidth="1"/>
    <col min="4" max="5" width="14.5703125" style="1" customWidth="1"/>
    <col min="6" max="6" width="17" style="1" customWidth="1"/>
    <col min="7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93"/>
      <c r="F2" s="94"/>
      <c r="G2" s="94"/>
      <c r="H2" s="94"/>
      <c r="I2" s="94"/>
      <c r="J2" s="94"/>
      <c r="K2" s="94"/>
      <c r="L2" s="94"/>
      <c r="M2" s="94"/>
      <c r="N2" s="95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96" t="s">
        <v>139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1:14" ht="15.75" thickBot="1">
      <c r="A5" s="2"/>
      <c r="B5" s="15" t="s">
        <v>2</v>
      </c>
      <c r="C5" s="98" t="s">
        <v>140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9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100" t="s">
        <v>23</v>
      </c>
      <c r="D8" s="101"/>
      <c r="E8" s="101"/>
      <c r="F8" s="102"/>
      <c r="G8" s="6"/>
    </row>
    <row r="9" spans="1:14">
      <c r="B9" s="16" t="s">
        <v>5</v>
      </c>
      <c r="C9" s="103" t="s">
        <v>24</v>
      </c>
      <c r="D9" s="104"/>
      <c r="E9" s="104"/>
      <c r="F9" s="105"/>
    </row>
    <row r="10" spans="1:14">
      <c r="B10" s="17" t="s">
        <v>6</v>
      </c>
      <c r="C10" s="90" t="s">
        <v>21</v>
      </c>
      <c r="D10" s="91"/>
      <c r="E10" s="91"/>
      <c r="F10" s="92"/>
      <c r="G10" s="6"/>
    </row>
    <row r="11" spans="1:14">
      <c r="B11" s="16" t="s">
        <v>7</v>
      </c>
      <c r="C11" s="108" t="s">
        <v>22</v>
      </c>
      <c r="D11" s="109"/>
      <c r="E11" s="109"/>
      <c r="F11" s="110"/>
      <c r="G11" s="6"/>
    </row>
    <row r="12" spans="1:14">
      <c r="B12" s="17" t="s">
        <v>8</v>
      </c>
      <c r="C12" s="90" t="s">
        <v>17</v>
      </c>
      <c r="D12" s="91"/>
      <c r="E12" s="91"/>
      <c r="F12" s="92"/>
      <c r="G12" s="6"/>
    </row>
    <row r="13" spans="1:14" ht="15.75" thickBot="1">
      <c r="B13" s="15" t="s">
        <v>9</v>
      </c>
      <c r="C13" s="111" t="s">
        <v>17</v>
      </c>
      <c r="D13" s="112"/>
      <c r="E13" s="112"/>
      <c r="F13" s="113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114" t="s">
        <v>79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6"/>
    </row>
    <row r="16" spans="1:14" ht="15.75" thickBot="1">
      <c r="B16" s="15" t="s">
        <v>10</v>
      </c>
      <c r="C16" s="106" t="s">
        <v>80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7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114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6"/>
    </row>
    <row r="19" spans="2:16" ht="15.75" thickBot="1">
      <c r="B19" s="19" t="s">
        <v>12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7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>
      <c r="B22" s="20" t="s">
        <v>13</v>
      </c>
      <c r="C22" s="21"/>
      <c r="D22" s="22">
        <v>2016</v>
      </c>
      <c r="E22" s="22">
        <v>2017</v>
      </c>
      <c r="F22" s="22">
        <v>2018</v>
      </c>
      <c r="G22" s="22">
        <v>2019</v>
      </c>
      <c r="H22" s="23"/>
      <c r="I22" s="23"/>
      <c r="J22" s="23"/>
      <c r="K22" s="23"/>
      <c r="L22" s="23"/>
      <c r="M22" s="23"/>
      <c r="N22" s="23"/>
    </row>
    <row r="23" spans="2:16">
      <c r="B23" s="24"/>
      <c r="C23" s="25" t="s">
        <v>14</v>
      </c>
      <c r="D23" s="45">
        <v>2016</v>
      </c>
      <c r="E23" s="45">
        <v>2017</v>
      </c>
      <c r="F23" s="45">
        <v>2018</v>
      </c>
      <c r="G23" s="45">
        <v>2019</v>
      </c>
      <c r="H23" s="26"/>
      <c r="I23" s="26"/>
      <c r="J23" s="26"/>
      <c r="K23" s="26"/>
      <c r="L23" s="26"/>
      <c r="M23" s="26"/>
      <c r="N23" s="26"/>
    </row>
    <row r="24" spans="2:16" ht="15.75" customHeight="1">
      <c r="B24" s="47" t="s">
        <v>25</v>
      </c>
      <c r="C24" s="51" t="s">
        <v>25</v>
      </c>
      <c r="D24" s="83">
        <v>7.877778473000002</v>
      </c>
      <c r="E24" s="84">
        <v>6.5190611409999981</v>
      </c>
      <c r="F24" s="83">
        <v>8.6918790000000001</v>
      </c>
      <c r="G24" s="83">
        <v>9.7198989999999998</v>
      </c>
      <c r="H24" s="40"/>
      <c r="I24" s="40"/>
      <c r="J24" s="40"/>
      <c r="K24" s="40"/>
      <c r="L24" s="28"/>
      <c r="O24" s="27"/>
      <c r="P24" s="27"/>
    </row>
    <row r="25" spans="2:16" ht="15.75" customHeight="1">
      <c r="B25" s="47" t="s">
        <v>141</v>
      </c>
      <c r="C25" s="51" t="s">
        <v>141</v>
      </c>
      <c r="D25" s="83">
        <v>0</v>
      </c>
      <c r="E25" s="84">
        <v>0</v>
      </c>
      <c r="F25" s="83">
        <v>0</v>
      </c>
      <c r="G25" s="83">
        <v>-1.6170440000000001E-2</v>
      </c>
      <c r="H25" s="40"/>
      <c r="I25" s="40"/>
      <c r="J25" s="40"/>
      <c r="K25" s="40"/>
      <c r="L25" s="28"/>
      <c r="O25" s="27"/>
      <c r="P25" s="27"/>
    </row>
    <row r="26" spans="2:16" ht="15.75" customHeight="1">
      <c r="B26" s="47" t="s">
        <v>81</v>
      </c>
      <c r="C26" s="51" t="s">
        <v>81</v>
      </c>
      <c r="D26" s="85">
        <v>0</v>
      </c>
      <c r="E26" s="84">
        <v>0.44468331</v>
      </c>
      <c r="F26" s="85">
        <v>-13.071849</v>
      </c>
      <c r="G26" s="85">
        <v>0</v>
      </c>
      <c r="H26" s="40"/>
      <c r="I26" s="40"/>
      <c r="J26" s="40"/>
      <c r="K26" s="40"/>
      <c r="L26" s="28"/>
      <c r="O26" s="27"/>
      <c r="P26" s="27"/>
    </row>
    <row r="27" spans="2:16" ht="15.75" customHeight="1">
      <c r="B27" s="47" t="s">
        <v>82</v>
      </c>
      <c r="C27" s="51" t="s">
        <v>82</v>
      </c>
      <c r="D27" s="83">
        <v>-0.93500014399999998</v>
      </c>
      <c r="E27" s="84">
        <v>-0.34203212600000005</v>
      </c>
      <c r="F27" s="83">
        <v>5.4563969999999999</v>
      </c>
      <c r="G27" s="83">
        <v>5.8778522199999994</v>
      </c>
      <c r="H27" s="40"/>
      <c r="I27" s="40"/>
      <c r="J27" s="40"/>
      <c r="K27" s="40"/>
      <c r="L27" s="28"/>
      <c r="O27" s="27"/>
      <c r="P27" s="27"/>
    </row>
    <row r="28" spans="2:16" ht="15.75" customHeight="1">
      <c r="B28" s="47" t="s">
        <v>26</v>
      </c>
      <c r="C28" s="51" t="s">
        <v>26</v>
      </c>
      <c r="D28" s="83">
        <v>-9.3766970000000005E-2</v>
      </c>
      <c r="E28" s="84">
        <v>-2.2902038999999999E-2</v>
      </c>
      <c r="F28" s="83">
        <v>0</v>
      </c>
      <c r="G28" s="83">
        <v>-6.8502999999999999E-4</v>
      </c>
      <c r="H28" s="40"/>
      <c r="I28" s="40"/>
      <c r="J28" s="40"/>
      <c r="K28" s="40"/>
      <c r="L28" s="28"/>
      <c r="O28" s="27"/>
      <c r="P28" s="27"/>
    </row>
    <row r="29" spans="2:16" ht="15.75" customHeight="1">
      <c r="B29" s="47" t="s">
        <v>27</v>
      </c>
      <c r="C29" s="51" t="s">
        <v>27</v>
      </c>
      <c r="D29" s="83">
        <v>-0.5808336260000001</v>
      </c>
      <c r="E29" s="84">
        <v>-0.27482701500000001</v>
      </c>
      <c r="F29" s="83">
        <v>0</v>
      </c>
      <c r="G29" s="83">
        <v>0</v>
      </c>
      <c r="H29" s="40"/>
      <c r="I29" s="40"/>
      <c r="J29" s="40"/>
      <c r="K29" s="40"/>
      <c r="L29" s="28"/>
      <c r="O29" s="27"/>
      <c r="P29" s="27"/>
    </row>
    <row r="30" spans="2:16" ht="15.75" customHeight="1">
      <c r="B30" s="47" t="s">
        <v>28</v>
      </c>
      <c r="C30" s="51" t="s">
        <v>28</v>
      </c>
      <c r="D30" s="83">
        <v>-3.6582447509999998</v>
      </c>
      <c r="E30" s="85">
        <v>0</v>
      </c>
      <c r="F30" s="83">
        <v>0</v>
      </c>
      <c r="G30" s="83">
        <v>-2.5699549999999998E-2</v>
      </c>
      <c r="H30" s="40"/>
      <c r="I30" s="40"/>
      <c r="J30" s="40"/>
      <c r="K30" s="40"/>
      <c r="L30" s="28"/>
      <c r="O30" s="27"/>
      <c r="P30" s="27"/>
    </row>
    <row r="31" spans="2:16" ht="15.75" customHeight="1">
      <c r="B31" s="47" t="s">
        <v>29</v>
      </c>
      <c r="C31" s="51" t="s">
        <v>29</v>
      </c>
      <c r="D31" s="83">
        <v>0.18347460399999999</v>
      </c>
      <c r="E31" s="84">
        <v>-2.2576057870000001</v>
      </c>
      <c r="F31" s="83">
        <v>0</v>
      </c>
      <c r="G31" s="83">
        <v>0</v>
      </c>
      <c r="H31" s="40"/>
      <c r="I31" s="40"/>
      <c r="J31" s="40"/>
      <c r="K31" s="40"/>
      <c r="L31" s="28"/>
      <c r="O31" s="27"/>
      <c r="P31" s="27"/>
    </row>
    <row r="32" spans="2:16" ht="15.75" customHeight="1">
      <c r="B32" s="47" t="s">
        <v>72</v>
      </c>
      <c r="C32" s="51" t="s">
        <v>72</v>
      </c>
      <c r="D32" s="83">
        <v>0.69319720400000007</v>
      </c>
      <c r="E32" s="84">
        <v>0.93897746600000009</v>
      </c>
      <c r="F32" s="83">
        <v>-0.46548</v>
      </c>
      <c r="G32" s="83">
        <v>0.34149012000000001</v>
      </c>
      <c r="H32" s="40"/>
      <c r="I32" s="40"/>
      <c r="J32" s="40"/>
      <c r="K32" s="40"/>
      <c r="L32" s="28"/>
      <c r="O32" s="27"/>
      <c r="P32" s="27"/>
    </row>
    <row r="33" spans="2:16" ht="15.75" customHeight="1">
      <c r="B33" s="47" t="s">
        <v>30</v>
      </c>
      <c r="C33" s="51" t="s">
        <v>30</v>
      </c>
      <c r="D33" s="83">
        <v>-0.29320553000000005</v>
      </c>
      <c r="E33" s="84">
        <v>-0.24739829399999999</v>
      </c>
      <c r="F33" s="83">
        <v>-0.31694099999999997</v>
      </c>
      <c r="G33" s="83">
        <v>-0.26920674999999999</v>
      </c>
      <c r="H33" s="40"/>
      <c r="I33" s="40"/>
      <c r="J33" s="40"/>
      <c r="K33" s="40"/>
      <c r="L33" s="28"/>
      <c r="M33" s="29"/>
      <c r="N33" s="30"/>
      <c r="O33" s="27"/>
      <c r="P33" s="27"/>
    </row>
    <row r="34" spans="2:16" ht="15.75" customHeight="1">
      <c r="B34" s="47" t="s">
        <v>142</v>
      </c>
      <c r="C34" s="51" t="s">
        <v>142</v>
      </c>
      <c r="D34" s="83">
        <v>0</v>
      </c>
      <c r="E34" s="84">
        <v>0</v>
      </c>
      <c r="F34" s="83">
        <v>0</v>
      </c>
      <c r="G34" s="83">
        <v>-5.2978779999999996E-2</v>
      </c>
      <c r="H34" s="40"/>
      <c r="I34" s="40"/>
      <c r="J34" s="40"/>
      <c r="K34" s="40"/>
      <c r="L34" s="28"/>
      <c r="M34" s="29"/>
      <c r="N34" s="30"/>
      <c r="O34" s="27"/>
      <c r="P34" s="27"/>
    </row>
    <row r="35" spans="2:16" ht="15.75" customHeight="1">
      <c r="B35" s="47" t="s">
        <v>117</v>
      </c>
      <c r="C35" s="51" t="s">
        <v>31</v>
      </c>
      <c r="D35" s="83">
        <v>1.0881999999999999E-2</v>
      </c>
      <c r="E35" s="84">
        <v>3.8466E-2</v>
      </c>
      <c r="F35" s="83">
        <v>-4.1099999999999999E-3</v>
      </c>
      <c r="G35" s="83">
        <v>0</v>
      </c>
      <c r="H35" s="40"/>
      <c r="I35" s="40"/>
      <c r="J35" s="40"/>
      <c r="K35" s="40"/>
      <c r="L35" s="28"/>
      <c r="M35" s="29"/>
      <c r="N35" s="30"/>
      <c r="O35" s="27"/>
      <c r="P35" s="27"/>
    </row>
    <row r="36" spans="2:16" ht="15.75" customHeight="1">
      <c r="B36" s="47" t="s">
        <v>32</v>
      </c>
      <c r="C36" s="51" t="s">
        <v>32</v>
      </c>
      <c r="D36" s="83">
        <v>-0.148464133</v>
      </c>
      <c r="E36" s="84">
        <v>-6.8665256000000008E-2</v>
      </c>
      <c r="F36" s="83">
        <v>-0.110803</v>
      </c>
      <c r="G36" s="83">
        <v>0</v>
      </c>
      <c r="H36" s="40"/>
      <c r="I36" s="40"/>
      <c r="J36" s="40"/>
      <c r="K36" s="40"/>
      <c r="L36" s="28"/>
      <c r="M36" s="29"/>
      <c r="N36" s="30"/>
      <c r="O36" s="27"/>
      <c r="P36" s="27"/>
    </row>
    <row r="37" spans="2:16" ht="15.75" customHeight="1">
      <c r="B37" s="47" t="s">
        <v>33</v>
      </c>
      <c r="C37" s="51" t="s">
        <v>33</v>
      </c>
      <c r="D37" s="83">
        <v>-0.123893554</v>
      </c>
      <c r="E37" s="84">
        <v>-0.10910773700000001</v>
      </c>
      <c r="F37" s="83">
        <v>-0.11686000000000001</v>
      </c>
      <c r="G37" s="83">
        <v>-0.10049765000000001</v>
      </c>
      <c r="H37" s="40"/>
      <c r="I37" s="40"/>
      <c r="J37" s="40"/>
      <c r="K37" s="40"/>
      <c r="L37" s="28"/>
      <c r="M37" s="29"/>
      <c r="N37" s="30"/>
      <c r="O37" s="27"/>
      <c r="P37" s="27"/>
    </row>
    <row r="38" spans="2:16" ht="15.75" customHeight="1">
      <c r="B38" s="47" t="s">
        <v>34</v>
      </c>
      <c r="C38" s="51" t="s">
        <v>34</v>
      </c>
      <c r="D38" s="83">
        <v>-7.5650064000000017E-2</v>
      </c>
      <c r="E38" s="84">
        <v>2.1185053840000001</v>
      </c>
      <c r="F38" s="83">
        <v>7.0359080000000001</v>
      </c>
      <c r="G38" s="83">
        <v>8.6974201999999998</v>
      </c>
      <c r="H38" s="40"/>
      <c r="I38" s="40"/>
      <c r="J38" s="40"/>
      <c r="K38" s="40"/>
      <c r="L38" s="28"/>
      <c r="M38" s="29"/>
      <c r="N38" s="30"/>
      <c r="O38" s="27"/>
      <c r="P38" s="27"/>
    </row>
    <row r="39" spans="2:16" ht="15.75" customHeight="1">
      <c r="B39" s="47" t="s">
        <v>18</v>
      </c>
      <c r="C39" s="51" t="s">
        <v>18</v>
      </c>
      <c r="D39" s="85">
        <v>-1.4672490999999999E-2</v>
      </c>
      <c r="E39" s="84">
        <v>-3.6184586999999997E-2</v>
      </c>
      <c r="F39" s="85">
        <v>0</v>
      </c>
      <c r="G39" s="85">
        <v>0</v>
      </c>
      <c r="H39" s="40"/>
      <c r="I39" s="40"/>
      <c r="J39" s="40"/>
      <c r="K39" s="40"/>
      <c r="L39" s="28"/>
      <c r="M39" s="29"/>
      <c r="N39" s="30"/>
      <c r="O39" s="27"/>
      <c r="P39" s="27"/>
    </row>
    <row r="40" spans="2:16" ht="15.75" customHeight="1">
      <c r="B40" s="47" t="s">
        <v>35</v>
      </c>
      <c r="C40" s="51" t="s">
        <v>35</v>
      </c>
      <c r="D40" s="85">
        <v>-6.8118231000000001E-2</v>
      </c>
      <c r="E40" s="84">
        <v>0.41091908800000004</v>
      </c>
      <c r="F40" s="85">
        <v>6.5324999999999994E-2</v>
      </c>
      <c r="G40" s="85">
        <v>1.1935010800000001</v>
      </c>
      <c r="H40" s="40"/>
      <c r="I40" s="40"/>
      <c r="J40" s="40"/>
      <c r="K40" s="40"/>
      <c r="L40" s="28"/>
      <c r="M40" s="29"/>
      <c r="N40" s="30"/>
      <c r="O40" s="27"/>
      <c r="P40" s="27"/>
    </row>
    <row r="41" spans="2:16" ht="15.75" customHeight="1">
      <c r="B41" s="47" t="s">
        <v>75</v>
      </c>
      <c r="C41" s="51" t="s">
        <v>75</v>
      </c>
      <c r="D41" s="85">
        <v>-0.70089582499999992</v>
      </c>
      <c r="E41" s="85">
        <v>0</v>
      </c>
      <c r="F41" s="85">
        <v>0</v>
      </c>
      <c r="G41" s="85">
        <v>0</v>
      </c>
      <c r="H41" s="40"/>
      <c r="I41" s="40"/>
      <c r="J41" s="40"/>
      <c r="K41" s="40"/>
      <c r="L41" s="28"/>
      <c r="M41" s="29"/>
      <c r="N41" s="30"/>
      <c r="O41" s="27"/>
      <c r="P41" s="27"/>
    </row>
    <row r="42" spans="2:16" ht="15.75" customHeight="1">
      <c r="B42" s="47" t="s">
        <v>36</v>
      </c>
      <c r="C42" s="51" t="s">
        <v>36</v>
      </c>
      <c r="D42" s="85">
        <v>9.111619E-2</v>
      </c>
      <c r="E42" s="85">
        <v>0</v>
      </c>
      <c r="F42" s="85">
        <v>0</v>
      </c>
      <c r="G42" s="85">
        <v>0</v>
      </c>
      <c r="H42" s="40"/>
      <c r="I42" s="40"/>
      <c r="J42" s="40"/>
      <c r="K42" s="40"/>
      <c r="L42" s="28"/>
      <c r="M42" s="29"/>
      <c r="N42" s="30"/>
      <c r="O42" s="27"/>
      <c r="P42" s="27"/>
    </row>
    <row r="43" spans="2:16" ht="15.75" customHeight="1">
      <c r="B43" s="47" t="s">
        <v>83</v>
      </c>
      <c r="C43" s="51" t="s">
        <v>83</v>
      </c>
      <c r="D43" s="85">
        <v>-0.45478550399999995</v>
      </c>
      <c r="E43" s="84">
        <v>-0.27163076300000005</v>
      </c>
      <c r="F43" s="85">
        <v>-0.278001</v>
      </c>
      <c r="G43" s="85">
        <v>-0.24731312999999996</v>
      </c>
      <c r="H43" s="40"/>
      <c r="I43" s="40"/>
      <c r="J43" s="40"/>
      <c r="K43" s="40"/>
      <c r="L43" s="28"/>
      <c r="M43" s="29"/>
      <c r="N43" s="30"/>
      <c r="O43" s="27"/>
      <c r="P43" s="27"/>
    </row>
    <row r="44" spans="2:16" ht="15.75" customHeight="1">
      <c r="B44" s="47" t="s">
        <v>130</v>
      </c>
      <c r="C44" s="51" t="s">
        <v>130</v>
      </c>
      <c r="D44" s="85">
        <v>0</v>
      </c>
      <c r="E44" s="84">
        <v>0</v>
      </c>
      <c r="F44" s="85">
        <v>-0.39393800000000001</v>
      </c>
      <c r="G44" s="85">
        <v>-0.27233798999999992</v>
      </c>
      <c r="H44" s="40"/>
      <c r="I44" s="40"/>
      <c r="J44" s="40"/>
      <c r="K44" s="40"/>
      <c r="L44" s="28"/>
      <c r="M44" s="29"/>
      <c r="N44" s="30"/>
      <c r="O44" s="27"/>
      <c r="P44" s="27"/>
    </row>
    <row r="45" spans="2:16" ht="15.75" customHeight="1">
      <c r="B45" s="47" t="s">
        <v>37</v>
      </c>
      <c r="C45" s="51" t="s">
        <v>37</v>
      </c>
      <c r="D45" s="85">
        <v>1.5907999999999999E-2</v>
      </c>
      <c r="E45" s="84">
        <v>-1.3030999999999999E-2</v>
      </c>
      <c r="F45" s="85">
        <v>0</v>
      </c>
      <c r="G45" s="85">
        <v>0</v>
      </c>
      <c r="H45" s="40"/>
      <c r="I45" s="40"/>
      <c r="J45" s="40"/>
      <c r="K45" s="40"/>
      <c r="L45" s="28"/>
      <c r="M45" s="29"/>
      <c r="N45" s="30"/>
      <c r="O45" s="27"/>
      <c r="P45" s="27"/>
    </row>
    <row r="46" spans="2:16" ht="15.75" customHeight="1">
      <c r="B46" s="47" t="s">
        <v>38</v>
      </c>
      <c r="C46" s="51" t="s">
        <v>38</v>
      </c>
      <c r="D46" s="85">
        <v>-0.56325016199999989</v>
      </c>
      <c r="E46" s="84">
        <v>-0.31797744500000003</v>
      </c>
      <c r="F46" s="85">
        <v>-0.15085599999999999</v>
      </c>
      <c r="G46" s="85">
        <v>-6.9807170000000002E-2</v>
      </c>
      <c r="H46" s="40"/>
      <c r="I46" s="40"/>
      <c r="J46" s="40"/>
      <c r="K46" s="40"/>
      <c r="L46" s="28"/>
      <c r="M46" s="29"/>
      <c r="N46" s="30"/>
      <c r="O46" s="27"/>
      <c r="P46" s="27"/>
    </row>
    <row r="47" spans="2:16" ht="15.75" customHeight="1">
      <c r="B47" s="47" t="s">
        <v>73</v>
      </c>
      <c r="C47" s="51" t="s">
        <v>73</v>
      </c>
      <c r="D47" s="85">
        <v>7.7668000000000001E-2</v>
      </c>
      <c r="E47" s="86">
        <v>5.2483000000000002E-2</v>
      </c>
      <c r="F47" s="85">
        <v>2.6599999999999999E-2</v>
      </c>
      <c r="G47" s="85">
        <v>0</v>
      </c>
      <c r="H47" s="40"/>
      <c r="I47" s="40"/>
      <c r="J47" s="40"/>
      <c r="K47" s="40"/>
      <c r="L47" s="28"/>
      <c r="M47" s="29"/>
      <c r="N47" s="30"/>
      <c r="O47" s="27"/>
      <c r="P47" s="27"/>
    </row>
    <row r="48" spans="2:16" ht="15.75" customHeight="1">
      <c r="B48" s="47" t="s">
        <v>39</v>
      </c>
      <c r="C48" s="51" t="s">
        <v>39</v>
      </c>
      <c r="D48" s="85">
        <v>-0.10467649700000001</v>
      </c>
      <c r="E48" s="86">
        <v>-0.12840965099999999</v>
      </c>
      <c r="F48" s="85">
        <v>9.8310999999999996E-2</v>
      </c>
      <c r="G48" s="85">
        <v>0</v>
      </c>
      <c r="H48" s="40"/>
      <c r="I48" s="40"/>
      <c r="J48" s="40"/>
      <c r="K48" s="40"/>
      <c r="L48" s="28"/>
      <c r="M48" s="29"/>
      <c r="N48" s="30"/>
      <c r="O48" s="27"/>
      <c r="P48" s="27"/>
    </row>
    <row r="49" spans="2:16" ht="15.75" customHeight="1">
      <c r="B49" s="47" t="s">
        <v>40</v>
      </c>
      <c r="C49" s="51" t="s">
        <v>40</v>
      </c>
      <c r="D49" s="85">
        <v>-4.7681340000000003E-3</v>
      </c>
      <c r="E49" s="85">
        <v>0</v>
      </c>
      <c r="F49" s="85">
        <v>0</v>
      </c>
      <c r="G49" s="85">
        <v>-2.1009399999999998E-2</v>
      </c>
      <c r="H49" s="40"/>
      <c r="I49" s="40"/>
      <c r="J49" s="40"/>
      <c r="K49" s="40"/>
      <c r="L49" s="28"/>
      <c r="M49" s="29"/>
      <c r="N49" s="30"/>
      <c r="O49" s="27"/>
      <c r="P49" s="27"/>
    </row>
    <row r="50" spans="2:16" ht="15.75" customHeight="1">
      <c r="B50" s="47" t="s">
        <v>84</v>
      </c>
      <c r="C50" s="51" t="s">
        <v>84</v>
      </c>
      <c r="D50" s="85">
        <v>37.363720614000009</v>
      </c>
      <c r="E50" s="84">
        <v>46.031441611999995</v>
      </c>
      <c r="F50" s="85">
        <v>72.136311000000006</v>
      </c>
      <c r="G50" s="85">
        <v>72.479842919999996</v>
      </c>
      <c r="H50" s="40"/>
      <c r="I50" s="40"/>
      <c r="J50" s="40"/>
      <c r="K50" s="40"/>
      <c r="L50" s="28"/>
      <c r="M50" s="29"/>
      <c r="N50" s="30"/>
      <c r="O50" s="27"/>
      <c r="P50" s="27"/>
    </row>
    <row r="51" spans="2:16" ht="15.75" customHeight="1">
      <c r="B51" s="47" t="s">
        <v>41</v>
      </c>
      <c r="C51" s="51" t="s">
        <v>41</v>
      </c>
      <c r="D51" s="85">
        <v>2.3149741100000001</v>
      </c>
      <c r="E51" s="84">
        <v>7.6072070940000014</v>
      </c>
      <c r="F51" s="85">
        <v>13.645530000000001</v>
      </c>
      <c r="G51" s="85">
        <v>12.194719279999999</v>
      </c>
      <c r="H51" s="40"/>
      <c r="I51" s="40"/>
      <c r="J51" s="40"/>
      <c r="K51" s="40"/>
      <c r="L51" s="28"/>
      <c r="M51" s="29"/>
      <c r="N51" s="30"/>
      <c r="O51" s="27"/>
      <c r="P51" s="27"/>
    </row>
    <row r="52" spans="2:16" ht="15.75" customHeight="1">
      <c r="B52" s="47" t="s">
        <v>85</v>
      </c>
      <c r="C52" s="51" t="s">
        <v>85</v>
      </c>
      <c r="D52" s="85">
        <v>5.0310351499999992</v>
      </c>
      <c r="E52" s="84">
        <v>1.663798906</v>
      </c>
      <c r="F52" s="85">
        <v>-3.2000000000000003E-4</v>
      </c>
      <c r="G52" s="85">
        <v>0</v>
      </c>
      <c r="H52" s="40"/>
      <c r="I52" s="40"/>
      <c r="J52" s="40"/>
      <c r="K52" s="40"/>
      <c r="L52" s="28"/>
      <c r="M52" s="29"/>
      <c r="N52" s="30"/>
      <c r="O52" s="27"/>
      <c r="P52" s="27"/>
    </row>
    <row r="53" spans="2:16" ht="15.75" customHeight="1">
      <c r="B53" s="47" t="s">
        <v>42</v>
      </c>
      <c r="C53" s="51" t="s">
        <v>42</v>
      </c>
      <c r="D53" s="85">
        <v>-0.45769022299999995</v>
      </c>
      <c r="E53" s="84">
        <v>-0.439258761</v>
      </c>
      <c r="F53" s="85">
        <v>1.1403E-2</v>
      </c>
      <c r="G53" s="85">
        <v>0</v>
      </c>
      <c r="H53" s="40"/>
      <c r="I53" s="40"/>
      <c r="J53" s="40"/>
      <c r="K53" s="40"/>
      <c r="L53" s="28"/>
      <c r="M53" s="29"/>
      <c r="N53" s="30"/>
      <c r="O53" s="27"/>
      <c r="P53" s="27"/>
    </row>
    <row r="54" spans="2:16" ht="15.75" customHeight="1">
      <c r="B54" s="47" t="s">
        <v>43</v>
      </c>
      <c r="C54" s="51" t="s">
        <v>43</v>
      </c>
      <c r="D54" s="85">
        <v>-0.33572981499999999</v>
      </c>
      <c r="E54" s="84">
        <v>-7.122233E-2</v>
      </c>
      <c r="F54" s="85">
        <v>-8.3280000000000003E-3</v>
      </c>
      <c r="G54" s="85">
        <v>-5.6427660000000004E-2</v>
      </c>
      <c r="H54" s="40"/>
      <c r="I54" s="40"/>
      <c r="J54" s="40"/>
      <c r="K54" s="40"/>
      <c r="L54" s="28"/>
      <c r="M54" s="29"/>
      <c r="N54" s="30"/>
      <c r="O54" s="27"/>
      <c r="P54" s="27"/>
    </row>
    <row r="55" spans="2:16" ht="15.75" customHeight="1">
      <c r="B55" s="47" t="s">
        <v>44</v>
      </c>
      <c r="C55" s="51" t="s">
        <v>44</v>
      </c>
      <c r="D55" s="85">
        <v>-0.22436997599999997</v>
      </c>
      <c r="E55" s="84">
        <v>1.1717324760000001</v>
      </c>
      <c r="F55" s="85">
        <v>1.6651720000000001</v>
      </c>
      <c r="G55" s="85">
        <v>1.3773939499999999</v>
      </c>
      <c r="H55" s="40"/>
      <c r="I55" s="40"/>
      <c r="J55" s="40"/>
      <c r="K55" s="40"/>
      <c r="L55" s="28"/>
      <c r="M55" s="29"/>
      <c r="N55" s="30"/>
      <c r="O55" s="27"/>
      <c r="P55" s="27"/>
    </row>
    <row r="56" spans="2:16" ht="15.75" customHeight="1">
      <c r="B56" s="47" t="s">
        <v>86</v>
      </c>
      <c r="C56" s="51" t="s">
        <v>86</v>
      </c>
      <c r="D56" s="85">
        <v>3.1856799479999998</v>
      </c>
      <c r="E56" s="84">
        <v>2.7086026800000007</v>
      </c>
      <c r="F56" s="85">
        <v>3.486742</v>
      </c>
      <c r="G56" s="85">
        <v>2.6164976199999996</v>
      </c>
      <c r="H56" s="40"/>
      <c r="I56" s="40"/>
      <c r="J56" s="40"/>
      <c r="K56" s="40"/>
      <c r="L56" s="28"/>
      <c r="M56" s="29"/>
      <c r="N56" s="30"/>
      <c r="O56" s="27"/>
      <c r="P56" s="27"/>
    </row>
    <row r="57" spans="2:16" ht="15.75" customHeight="1">
      <c r="B57" s="47" t="s">
        <v>45</v>
      </c>
      <c r="C57" s="51" t="s">
        <v>45</v>
      </c>
      <c r="D57" s="85">
        <v>0.5272556530000001</v>
      </c>
      <c r="E57" s="84">
        <v>0.56004837299999999</v>
      </c>
      <c r="F57" s="85">
        <v>0.57086000000000003</v>
      </c>
      <c r="G57" s="85">
        <v>0</v>
      </c>
      <c r="H57" s="40"/>
      <c r="I57" s="40"/>
      <c r="J57" s="40"/>
      <c r="K57" s="40"/>
      <c r="L57" s="28"/>
      <c r="M57" s="29"/>
      <c r="N57" s="30"/>
    </row>
    <row r="58" spans="2:16" ht="15.75" customHeight="1">
      <c r="B58" s="47" t="s">
        <v>87</v>
      </c>
      <c r="C58" s="51" t="s">
        <v>87</v>
      </c>
      <c r="D58" s="85">
        <v>-5.4520864000000002E-2</v>
      </c>
      <c r="E58" s="84">
        <v>-7.5102814000000004E-2</v>
      </c>
      <c r="F58" s="85">
        <v>-8.4338999999999997E-2</v>
      </c>
      <c r="G58" s="85">
        <v>-0.11493940999999999</v>
      </c>
      <c r="H58" s="40"/>
      <c r="I58" s="40"/>
      <c r="J58" s="40"/>
      <c r="K58" s="40"/>
      <c r="L58" s="28"/>
      <c r="M58" s="29"/>
      <c r="N58" s="30"/>
    </row>
    <row r="59" spans="2:16" ht="15.75" customHeight="1">
      <c r="B59" s="47" t="s">
        <v>46</v>
      </c>
      <c r="C59" s="51" t="s">
        <v>46</v>
      </c>
      <c r="D59" s="85">
        <v>-9.6608486000000007E-2</v>
      </c>
      <c r="E59" s="84">
        <v>-3.0561069E-2</v>
      </c>
      <c r="F59" s="85">
        <v>-5.0964000000000002E-2</v>
      </c>
      <c r="G59" s="85">
        <v>0</v>
      </c>
      <c r="H59" s="40"/>
      <c r="I59" s="40"/>
      <c r="J59" s="40"/>
      <c r="K59" s="40"/>
      <c r="L59" s="28"/>
      <c r="M59" s="29"/>
      <c r="N59" s="30"/>
    </row>
    <row r="60" spans="2:16" ht="15.75" customHeight="1">
      <c r="B60" s="47" t="s">
        <v>47</v>
      </c>
      <c r="C60" s="51" t="s">
        <v>47</v>
      </c>
      <c r="D60" s="85">
        <v>-0.47054723500000001</v>
      </c>
      <c r="E60" s="84">
        <v>-0.18302306800000001</v>
      </c>
      <c r="F60" s="85">
        <v>-6.0859999999999997E-2</v>
      </c>
      <c r="G60" s="85">
        <v>-0.25338865999999999</v>
      </c>
      <c r="H60" s="40"/>
      <c r="I60" s="40"/>
      <c r="J60" s="40"/>
      <c r="K60" s="40"/>
      <c r="L60" s="28"/>
      <c r="M60" s="29"/>
      <c r="N60" s="30"/>
    </row>
    <row r="61" spans="2:16" ht="15.75" customHeight="1">
      <c r="B61" s="47" t="s">
        <v>48</v>
      </c>
      <c r="C61" s="51" t="s">
        <v>48</v>
      </c>
      <c r="D61" s="84">
        <v>-8.5899999999999995E-4</v>
      </c>
      <c r="E61" s="84">
        <v>0.18277216899999998</v>
      </c>
      <c r="F61" s="84">
        <v>0.49438399999999999</v>
      </c>
      <c r="G61" s="84">
        <v>0.75360795999999997</v>
      </c>
      <c r="H61" s="40"/>
      <c r="I61" s="40"/>
      <c r="J61" s="40"/>
      <c r="K61" s="40"/>
      <c r="L61" s="28"/>
      <c r="M61" s="29"/>
      <c r="N61" s="30"/>
    </row>
    <row r="62" spans="2:16" ht="15.75" customHeight="1">
      <c r="B62" s="47" t="s">
        <v>49</v>
      </c>
      <c r="C62" s="51" t="s">
        <v>49</v>
      </c>
      <c r="D62" s="85">
        <v>-0.15698396599999997</v>
      </c>
      <c r="E62" s="86">
        <v>-6.6323131000000007E-2</v>
      </c>
      <c r="F62" s="85">
        <v>-9.9658999999999998E-2</v>
      </c>
      <c r="G62" s="85">
        <v>-5.0029070000000002E-2</v>
      </c>
      <c r="H62" s="40"/>
      <c r="I62" s="40"/>
      <c r="J62" s="40"/>
      <c r="K62" s="40"/>
      <c r="L62" s="28"/>
      <c r="M62" s="29"/>
      <c r="N62" s="30"/>
    </row>
    <row r="63" spans="2:16" ht="15.75" customHeight="1">
      <c r="B63" s="47" t="s">
        <v>50</v>
      </c>
      <c r="C63" s="51" t="s">
        <v>50</v>
      </c>
      <c r="D63" s="85">
        <v>-2.0340108670000001</v>
      </c>
      <c r="E63" s="84">
        <v>-0.47116375600000004</v>
      </c>
      <c r="F63" s="85">
        <v>0.51094200000000001</v>
      </c>
      <c r="G63" s="85">
        <v>1.3619089299999998</v>
      </c>
      <c r="H63" s="40"/>
      <c r="I63" s="40"/>
      <c r="J63" s="40"/>
      <c r="K63" s="40"/>
      <c r="L63" s="28"/>
      <c r="M63" s="29"/>
      <c r="N63" s="30"/>
    </row>
    <row r="64" spans="2:16" ht="15.75" customHeight="1">
      <c r="B64" s="47" t="s">
        <v>88</v>
      </c>
      <c r="C64" s="51" t="s">
        <v>88</v>
      </c>
      <c r="D64" s="85">
        <v>0</v>
      </c>
      <c r="E64" s="84">
        <v>-4.4374896000000004E-2</v>
      </c>
      <c r="F64" s="85">
        <v>-6.9967000000000001E-2</v>
      </c>
      <c r="G64" s="85">
        <v>-5.488635E-2</v>
      </c>
      <c r="H64" s="40"/>
      <c r="I64" s="40"/>
      <c r="J64" s="40"/>
      <c r="K64" s="40"/>
      <c r="L64" s="28"/>
      <c r="M64" s="35"/>
      <c r="N64" s="36"/>
      <c r="O64" s="36"/>
    </row>
    <row r="65" spans="2:15" ht="15.75" customHeight="1">
      <c r="B65" s="47" t="s">
        <v>51</v>
      </c>
      <c r="C65" s="51" t="s">
        <v>51</v>
      </c>
      <c r="D65" s="85">
        <v>-0.59852611200000005</v>
      </c>
      <c r="E65" s="85">
        <v>-0.13338436100000001</v>
      </c>
      <c r="F65" s="85">
        <v>-5.2422999999999997E-2</v>
      </c>
      <c r="G65" s="85">
        <v>0</v>
      </c>
      <c r="H65" s="40"/>
      <c r="I65" s="40"/>
      <c r="J65" s="40"/>
      <c r="K65" s="40"/>
      <c r="L65" s="28"/>
      <c r="M65" s="35"/>
      <c r="N65" s="36"/>
      <c r="O65" s="36"/>
    </row>
    <row r="66" spans="2:15" ht="15.75" customHeight="1">
      <c r="B66" s="47" t="s">
        <v>52</v>
      </c>
      <c r="C66" s="51" t="s">
        <v>52</v>
      </c>
      <c r="D66" s="85">
        <v>-0.16875964699999998</v>
      </c>
      <c r="E66" s="86">
        <v>-5.7757610000000001E-2</v>
      </c>
      <c r="F66" s="85">
        <v>-6.4812999999999996E-2</v>
      </c>
      <c r="G66" s="85">
        <v>-4.30696E-2</v>
      </c>
      <c r="H66" s="40"/>
      <c r="I66" s="40"/>
      <c r="J66" s="40"/>
      <c r="K66" s="40"/>
      <c r="L66" s="28"/>
      <c r="M66" s="36"/>
      <c r="N66" s="36"/>
      <c r="O66" s="36"/>
    </row>
    <row r="67" spans="2:15" ht="15.75" customHeight="1">
      <c r="B67" s="47" t="s">
        <v>53</v>
      </c>
      <c r="C67" s="51" t="s">
        <v>53</v>
      </c>
      <c r="D67" s="85">
        <v>-0.310266812</v>
      </c>
      <c r="E67" s="85">
        <v>-0.11012309399999999</v>
      </c>
      <c r="F67" s="85">
        <v>-9.1563000000000005E-2</v>
      </c>
      <c r="G67" s="85">
        <v>-0.23197545999999999</v>
      </c>
    </row>
    <row r="68" spans="2:15" ht="15.75" customHeight="1">
      <c r="B68" s="47" t="s">
        <v>89</v>
      </c>
      <c r="C68" s="51" t="s">
        <v>89</v>
      </c>
      <c r="D68" s="85">
        <v>3.3460081379999993</v>
      </c>
      <c r="E68" s="85">
        <v>3.9340470509999999</v>
      </c>
      <c r="F68" s="85">
        <v>5.35039</v>
      </c>
      <c r="G68" s="85">
        <v>3.3766314100000003</v>
      </c>
      <c r="H68" s="40"/>
      <c r="I68" s="40"/>
      <c r="J68" s="40"/>
      <c r="K68" s="40"/>
      <c r="L68" s="28"/>
      <c r="M68" s="36"/>
      <c r="N68" s="36"/>
      <c r="O68" s="36"/>
    </row>
    <row r="69" spans="2:15" ht="15.75" customHeight="1">
      <c r="B69" s="47" t="s">
        <v>54</v>
      </c>
      <c r="C69" s="51" t="s">
        <v>54</v>
      </c>
      <c r="D69" s="85">
        <v>-0.118981247</v>
      </c>
      <c r="E69" s="85">
        <v>-0.40271810999999996</v>
      </c>
      <c r="F69" s="85">
        <v>0</v>
      </c>
      <c r="G69" s="85">
        <v>0</v>
      </c>
      <c r="H69" s="40"/>
      <c r="I69" s="40"/>
      <c r="J69" s="40"/>
      <c r="K69" s="40"/>
      <c r="L69" s="28"/>
      <c r="M69" s="36"/>
      <c r="N69" s="36"/>
      <c r="O69" s="36"/>
    </row>
    <row r="70" spans="2:15" ht="15.75" customHeight="1">
      <c r="B70" s="47" t="s">
        <v>55</v>
      </c>
      <c r="C70" s="51" t="s">
        <v>55</v>
      </c>
      <c r="D70" s="85">
        <v>6.3917595000000008E-2</v>
      </c>
      <c r="E70" s="85">
        <v>0.14093145500000001</v>
      </c>
      <c r="F70" s="85">
        <v>7.2036000000000003E-2</v>
      </c>
      <c r="G70" s="85">
        <v>0.10799193000000001</v>
      </c>
      <c r="H70" s="40"/>
      <c r="I70" s="40"/>
      <c r="J70" s="40"/>
      <c r="K70" s="40"/>
      <c r="L70" s="28"/>
      <c r="M70" s="36"/>
      <c r="N70" s="36"/>
      <c r="O70" s="36"/>
    </row>
    <row r="71" spans="2:15" ht="15.75" customHeight="1">
      <c r="B71" s="47" t="s">
        <v>143</v>
      </c>
      <c r="C71" s="51" t="s">
        <v>143</v>
      </c>
      <c r="D71" s="85">
        <v>0</v>
      </c>
      <c r="E71" s="85">
        <v>0</v>
      </c>
      <c r="F71" s="85">
        <v>0</v>
      </c>
      <c r="G71" s="85">
        <v>2.1999900000000002E-3</v>
      </c>
      <c r="H71" s="40"/>
      <c r="I71" s="40"/>
      <c r="J71" s="40"/>
      <c r="K71" s="40"/>
      <c r="L71" s="28"/>
      <c r="M71" s="36"/>
      <c r="N71" s="36"/>
      <c r="O71" s="36"/>
    </row>
    <row r="72" spans="2:15" ht="15.75" customHeight="1">
      <c r="B72" s="47" t="s">
        <v>56</v>
      </c>
      <c r="C72" s="51" t="s">
        <v>56</v>
      </c>
      <c r="D72" s="85">
        <v>0.12091933799999999</v>
      </c>
      <c r="E72" s="85">
        <v>0.26743633500000003</v>
      </c>
      <c r="F72" s="85">
        <v>-1.572E-3</v>
      </c>
      <c r="G72" s="85">
        <v>0</v>
      </c>
      <c r="H72" s="40"/>
      <c r="I72" s="40"/>
      <c r="J72" s="40"/>
      <c r="K72" s="40"/>
      <c r="L72" s="28"/>
      <c r="M72" s="36"/>
      <c r="N72" s="36"/>
      <c r="O72" s="36"/>
    </row>
    <row r="73" spans="2:15" ht="15.75" customHeight="1">
      <c r="B73" s="47" t="s">
        <v>78</v>
      </c>
      <c r="C73" s="51" t="s">
        <v>78</v>
      </c>
      <c r="D73" s="85">
        <v>-0.228195968</v>
      </c>
      <c r="E73" s="85">
        <v>-6.8173890000000001E-2</v>
      </c>
      <c r="F73" s="85">
        <v>-0.23428499999999999</v>
      </c>
      <c r="G73" s="85">
        <v>0</v>
      </c>
      <c r="H73" s="40"/>
      <c r="I73" s="40"/>
      <c r="J73" s="40"/>
      <c r="K73" s="40"/>
      <c r="L73" s="28"/>
      <c r="M73" s="36"/>
      <c r="N73" s="36"/>
      <c r="O73" s="36"/>
    </row>
    <row r="74" spans="2:15" ht="15.75" customHeight="1">
      <c r="B74" s="47" t="s">
        <v>57</v>
      </c>
      <c r="C74" s="51" t="s">
        <v>57</v>
      </c>
      <c r="D74" s="84">
        <v>-0.38516585600000003</v>
      </c>
      <c r="E74" s="85">
        <v>0</v>
      </c>
      <c r="F74" s="84">
        <v>0</v>
      </c>
      <c r="G74" s="84">
        <v>0</v>
      </c>
      <c r="H74" s="40"/>
      <c r="I74" s="40"/>
      <c r="J74" s="38"/>
      <c r="K74" s="39"/>
      <c r="L74" s="28"/>
      <c r="M74" s="36"/>
      <c r="N74" s="36"/>
      <c r="O74" s="36"/>
    </row>
    <row r="75" spans="2:15" ht="15.75" customHeight="1">
      <c r="B75" s="47" t="s">
        <v>90</v>
      </c>
      <c r="C75" s="51" t="s">
        <v>90</v>
      </c>
      <c r="D75" s="85">
        <v>0</v>
      </c>
      <c r="E75" s="85">
        <v>0</v>
      </c>
      <c r="F75" s="85">
        <v>-1.1390000000000001E-2</v>
      </c>
      <c r="G75" s="85">
        <v>0.26108358999999998</v>
      </c>
      <c r="H75" s="40"/>
      <c r="I75" s="40"/>
      <c r="J75" s="38"/>
      <c r="K75" s="39"/>
      <c r="L75" s="28"/>
      <c r="M75" s="36"/>
      <c r="N75" s="36"/>
      <c r="O75" s="36"/>
    </row>
    <row r="76" spans="2:15" ht="15.75" customHeight="1">
      <c r="B76" s="47" t="s">
        <v>58</v>
      </c>
      <c r="C76" s="51" t="s">
        <v>58</v>
      </c>
      <c r="D76" s="85">
        <v>-0.47320968200000002</v>
      </c>
      <c r="E76" s="85">
        <v>8.9068689999999992E-2</v>
      </c>
      <c r="F76" s="85">
        <v>1.282921</v>
      </c>
      <c r="G76" s="85">
        <v>3.97266618</v>
      </c>
      <c r="H76" s="40"/>
      <c r="I76" s="40"/>
      <c r="J76" s="38"/>
      <c r="K76" s="39"/>
      <c r="L76" s="28"/>
      <c r="M76" s="36"/>
      <c r="N76" s="36"/>
      <c r="O76" s="36"/>
    </row>
    <row r="77" spans="2:15" ht="15.75" customHeight="1">
      <c r="B77" s="47" t="s">
        <v>144</v>
      </c>
      <c r="C77" s="51" t="s">
        <v>144</v>
      </c>
      <c r="D77" s="85">
        <v>0</v>
      </c>
      <c r="E77" s="85">
        <v>0</v>
      </c>
      <c r="F77" s="85">
        <v>0</v>
      </c>
      <c r="G77" s="85">
        <v>-0.14485793000000002</v>
      </c>
      <c r="H77" s="40"/>
      <c r="I77" s="40"/>
      <c r="J77" s="38"/>
      <c r="K77" s="39"/>
      <c r="L77" s="28"/>
      <c r="M77" s="36"/>
      <c r="N77" s="36"/>
      <c r="O77" s="36"/>
    </row>
    <row r="78" spans="2:15" ht="15.75" customHeight="1">
      <c r="B78" s="47" t="s">
        <v>131</v>
      </c>
      <c r="C78" s="51" t="s">
        <v>131</v>
      </c>
      <c r="D78" s="85">
        <v>0</v>
      </c>
      <c r="E78" s="85">
        <v>0</v>
      </c>
      <c r="F78" s="85">
        <v>8.9566999999999994E-2</v>
      </c>
      <c r="G78" s="85">
        <v>-7.8796429999999987E-2</v>
      </c>
      <c r="H78" s="40"/>
      <c r="I78" s="40"/>
      <c r="J78" s="38"/>
      <c r="K78" s="39"/>
      <c r="L78" s="28"/>
      <c r="M78" s="36"/>
      <c r="N78" s="36"/>
      <c r="O78" s="36"/>
    </row>
    <row r="79" spans="2:15" ht="15.75" customHeight="1">
      <c r="B79" s="47" t="s">
        <v>59</v>
      </c>
      <c r="C79" s="51" t="s">
        <v>59</v>
      </c>
      <c r="D79" s="85">
        <v>65.897000000000006</v>
      </c>
      <c r="E79" s="86">
        <v>87.156999999999996</v>
      </c>
      <c r="F79" s="85">
        <v>119.285329</v>
      </c>
      <c r="G79" s="85">
        <v>96.183999999999997</v>
      </c>
      <c r="H79" s="40"/>
      <c r="I79" s="40"/>
      <c r="J79" s="40"/>
      <c r="K79" s="40"/>
      <c r="L79" s="28"/>
      <c r="M79" s="36"/>
      <c r="N79" s="36"/>
      <c r="O79" s="36"/>
    </row>
    <row r="80" spans="2:15" ht="15.75" customHeight="1">
      <c r="B80" s="47" t="s">
        <v>60</v>
      </c>
      <c r="C80" s="51" t="s">
        <v>60</v>
      </c>
      <c r="D80" s="85">
        <v>-0.101656414</v>
      </c>
      <c r="E80" s="86">
        <v>-2.8220954000000003E-2</v>
      </c>
      <c r="F80" s="85">
        <v>-3.9252000000000002E-2</v>
      </c>
      <c r="G80" s="85">
        <v>-5.5530300000000005E-2</v>
      </c>
      <c r="H80" s="40"/>
      <c r="I80" s="40"/>
      <c r="J80" s="40"/>
      <c r="K80" s="40"/>
      <c r="L80" s="28"/>
      <c r="M80" s="36"/>
      <c r="N80" s="36"/>
      <c r="O80" s="36"/>
    </row>
    <row r="81" spans="2:15" ht="15.75" customHeight="1">
      <c r="B81" s="47" t="s">
        <v>91</v>
      </c>
      <c r="C81" s="51" t="s">
        <v>91</v>
      </c>
      <c r="D81" s="85">
        <v>0</v>
      </c>
      <c r="E81" s="84">
        <v>-6.3552499999999996E-4</v>
      </c>
      <c r="F81" s="85">
        <v>-1.84E-4</v>
      </c>
      <c r="G81" s="85">
        <v>0</v>
      </c>
      <c r="H81" s="40"/>
      <c r="I81" s="40"/>
      <c r="J81" s="40"/>
      <c r="K81" s="40"/>
      <c r="L81" s="28"/>
      <c r="M81" s="36"/>
      <c r="N81" s="36"/>
      <c r="O81" s="36"/>
    </row>
    <row r="82" spans="2:15" ht="15.75" customHeight="1">
      <c r="B82" s="47" t="s">
        <v>61</v>
      </c>
      <c r="C82" s="51" t="s">
        <v>61</v>
      </c>
      <c r="D82" s="85">
        <v>0</v>
      </c>
      <c r="E82" s="85">
        <v>0</v>
      </c>
      <c r="F82" s="85">
        <v>0.26635700000000001</v>
      </c>
      <c r="G82" s="85">
        <v>1.8694690300000001</v>
      </c>
      <c r="H82" s="40"/>
      <c r="I82" s="40"/>
      <c r="J82" s="40"/>
      <c r="K82" s="40"/>
      <c r="L82" s="28"/>
      <c r="M82" s="36"/>
      <c r="N82" s="36"/>
      <c r="O82" s="36"/>
    </row>
    <row r="83" spans="2:15" ht="15.75" customHeight="1">
      <c r="B83" s="47" t="s">
        <v>92</v>
      </c>
      <c r="C83" s="51" t="s">
        <v>92</v>
      </c>
      <c r="D83" s="85">
        <v>-1.027970184</v>
      </c>
      <c r="E83" s="84">
        <v>-0.72006238599999994</v>
      </c>
      <c r="F83" s="85">
        <v>0.52459299999999998</v>
      </c>
      <c r="G83" s="85">
        <v>0</v>
      </c>
      <c r="H83" s="40"/>
      <c r="I83" s="40"/>
      <c r="J83" s="40"/>
      <c r="K83" s="40"/>
      <c r="L83" s="28"/>
      <c r="M83" s="36"/>
      <c r="N83" s="36"/>
      <c r="O83" s="36"/>
    </row>
    <row r="84" spans="2:15" ht="15.75" customHeight="1">
      <c r="B84" s="47" t="s">
        <v>74</v>
      </c>
      <c r="C84" s="51" t="s">
        <v>74</v>
      </c>
      <c r="D84" s="85">
        <v>0</v>
      </c>
      <c r="E84" s="86">
        <v>-1.4999999999999999E-2</v>
      </c>
      <c r="F84" s="85">
        <v>0</v>
      </c>
      <c r="G84" s="85">
        <v>0</v>
      </c>
      <c r="H84" s="40"/>
      <c r="I84" s="40"/>
      <c r="J84" s="40"/>
      <c r="K84" s="40"/>
      <c r="L84" s="28"/>
      <c r="M84" s="36"/>
      <c r="N84" s="36"/>
      <c r="O84" s="36"/>
    </row>
    <row r="85" spans="2:15" ht="15.75" customHeight="1">
      <c r="B85" s="47" t="s">
        <v>132</v>
      </c>
      <c r="C85" s="51" t="s">
        <v>132</v>
      </c>
      <c r="D85" s="85">
        <v>0</v>
      </c>
      <c r="E85" s="86">
        <v>0</v>
      </c>
      <c r="F85" s="85">
        <v>-8.9899999999999995E-4</v>
      </c>
      <c r="G85" s="85">
        <v>0</v>
      </c>
      <c r="H85" s="40"/>
      <c r="I85" s="40"/>
      <c r="J85" s="40"/>
      <c r="K85" s="40"/>
      <c r="L85" s="28"/>
      <c r="M85" s="36"/>
      <c r="N85" s="36"/>
      <c r="O85" s="36"/>
    </row>
    <row r="86" spans="2:15" ht="15.75" customHeight="1">
      <c r="B86" s="47" t="s">
        <v>104</v>
      </c>
      <c r="C86" s="51" t="s">
        <v>62</v>
      </c>
      <c r="D86" s="85">
        <v>-0.55207041899999998</v>
      </c>
      <c r="E86" s="86">
        <v>-0.11632101</v>
      </c>
      <c r="F86" s="85">
        <v>-3.9217000000000002E-2</v>
      </c>
      <c r="G86" s="85">
        <v>0.42308992000000001</v>
      </c>
      <c r="H86" s="40"/>
      <c r="I86" s="40"/>
      <c r="J86" s="40"/>
      <c r="K86" s="40"/>
      <c r="L86" s="28"/>
      <c r="M86" s="36"/>
      <c r="N86" s="36"/>
      <c r="O86" s="36"/>
    </row>
    <row r="87" spans="2:15" ht="15.75" customHeight="1">
      <c r="B87" s="47" t="s">
        <v>63</v>
      </c>
      <c r="C87" s="51" t="s">
        <v>63</v>
      </c>
      <c r="D87" s="85">
        <v>-6.7441092000000008E-2</v>
      </c>
      <c r="E87" s="84">
        <v>-5.4764216999999997E-2</v>
      </c>
      <c r="F87" s="85">
        <v>-7.8312999999999994E-2</v>
      </c>
      <c r="G87" s="85">
        <v>-8.1527870000000016E-2</v>
      </c>
      <c r="H87" s="40"/>
      <c r="I87" s="40"/>
      <c r="J87" s="40"/>
      <c r="K87" s="40"/>
      <c r="L87" s="28"/>
      <c r="M87" s="36"/>
      <c r="N87" s="36"/>
      <c r="O87" s="36"/>
    </row>
    <row r="88" spans="2:15" ht="15.75" customHeight="1">
      <c r="B88" s="47" t="s">
        <v>64</v>
      </c>
      <c r="C88" s="51" t="s">
        <v>64</v>
      </c>
      <c r="D88" s="85">
        <v>0.70893172500000023</v>
      </c>
      <c r="E88" s="85">
        <v>0.69181149599999991</v>
      </c>
      <c r="F88" s="85">
        <v>0.733927</v>
      </c>
      <c r="G88" s="85">
        <v>0.77437670999999997</v>
      </c>
      <c r="H88" s="40"/>
      <c r="I88" s="40"/>
      <c r="J88" s="40"/>
      <c r="K88" s="40"/>
      <c r="L88" s="28"/>
      <c r="M88" s="36"/>
      <c r="N88" s="36"/>
      <c r="O88" s="36"/>
    </row>
    <row r="89" spans="2:15" ht="15.75" customHeight="1">
      <c r="B89" s="47" t="s">
        <v>65</v>
      </c>
      <c r="C89" s="51" t="s">
        <v>65</v>
      </c>
      <c r="D89" s="85">
        <v>-3.7373904999999999E-2</v>
      </c>
      <c r="E89" s="84">
        <v>-3.4229576999999997E-2</v>
      </c>
      <c r="F89" s="85">
        <v>-3.2904000000000003E-2</v>
      </c>
      <c r="G89" s="85">
        <v>-3.6303740000000008E-2</v>
      </c>
      <c r="H89" s="40"/>
      <c r="I89" s="40"/>
      <c r="J89" s="40"/>
      <c r="K89" s="40"/>
      <c r="L89" s="28"/>
      <c r="M89" s="36"/>
      <c r="N89" s="36"/>
      <c r="O89" s="36"/>
    </row>
    <row r="90" spans="2:15" ht="15.75" customHeight="1">
      <c r="B90" s="47" t="s">
        <v>66</v>
      </c>
      <c r="C90" s="51" t="s">
        <v>66</v>
      </c>
      <c r="D90" s="85">
        <v>2.8068259040000001</v>
      </c>
      <c r="E90" s="86">
        <v>2.9388365890000001</v>
      </c>
      <c r="F90" s="85">
        <v>2.838498</v>
      </c>
      <c r="G90" s="85">
        <v>0</v>
      </c>
      <c r="H90" s="40"/>
      <c r="I90" s="40"/>
      <c r="J90" s="40"/>
      <c r="K90" s="40"/>
      <c r="L90" s="28"/>
      <c r="M90" s="36"/>
      <c r="N90" s="36"/>
      <c r="O90" s="36"/>
    </row>
    <row r="91" spans="2:15" ht="15.75" customHeight="1">
      <c r="B91" s="47" t="s">
        <v>145</v>
      </c>
      <c r="C91" s="51" t="s">
        <v>146</v>
      </c>
      <c r="D91" s="85">
        <v>0</v>
      </c>
      <c r="E91" s="86">
        <v>0</v>
      </c>
      <c r="F91" s="85">
        <v>0</v>
      </c>
      <c r="G91" s="85">
        <v>-1.6178950000000001E-2</v>
      </c>
      <c r="H91" s="40"/>
      <c r="I91" s="40"/>
      <c r="J91" s="40"/>
      <c r="K91" s="40"/>
      <c r="L91" s="28"/>
      <c r="M91" s="36"/>
      <c r="N91" s="36"/>
      <c r="O91" s="36"/>
    </row>
    <row r="92" spans="2:15" ht="15.75" customHeight="1">
      <c r="B92" s="47" t="s">
        <v>93</v>
      </c>
      <c r="C92" s="51" t="s">
        <v>93</v>
      </c>
      <c r="D92" s="87">
        <v>1.072298121</v>
      </c>
      <c r="E92" s="87">
        <v>1.6733523100000001</v>
      </c>
      <c r="F92" s="87">
        <v>1.0933790000000001</v>
      </c>
      <c r="G92" s="87">
        <v>1.02749201</v>
      </c>
      <c r="N92" s="36"/>
      <c r="O92" s="36"/>
    </row>
    <row r="93" spans="2:15" ht="15.75" customHeight="1">
      <c r="B93" s="47" t="s">
        <v>147</v>
      </c>
      <c r="C93" s="51" t="s">
        <v>147</v>
      </c>
      <c r="D93" s="87">
        <v>0</v>
      </c>
      <c r="E93" s="87">
        <v>0</v>
      </c>
      <c r="F93" s="87">
        <v>0</v>
      </c>
      <c r="G93" s="87">
        <v>1.1969832699999998</v>
      </c>
      <c r="N93" s="36"/>
      <c r="O93" s="36"/>
    </row>
    <row r="94" spans="2:15" ht="15.75" customHeight="1">
      <c r="B94" s="47" t="s">
        <v>67</v>
      </c>
      <c r="C94" s="51" t="s">
        <v>67</v>
      </c>
      <c r="D94" s="87">
        <v>-0.98490254300000002</v>
      </c>
      <c r="E94" s="87">
        <v>-0.25084319699999996</v>
      </c>
      <c r="F94" s="87">
        <v>-0.18692600000000001</v>
      </c>
      <c r="G94" s="87">
        <v>-0.23206684</v>
      </c>
      <c r="N94" s="36"/>
      <c r="O94" s="36"/>
    </row>
    <row r="95" spans="2:15" ht="15.75" customHeight="1">
      <c r="B95" s="47" t="s">
        <v>148</v>
      </c>
      <c r="C95" s="51" t="s">
        <v>148</v>
      </c>
      <c r="D95" s="87">
        <v>0</v>
      </c>
      <c r="E95" s="87">
        <v>0</v>
      </c>
      <c r="F95" s="87">
        <v>0</v>
      </c>
      <c r="G95" s="87">
        <v>2.1088254500000003</v>
      </c>
      <c r="N95" s="36"/>
      <c r="O95" s="36"/>
    </row>
    <row r="96" spans="2:15" ht="15.75" customHeight="1">
      <c r="B96" s="47" t="s">
        <v>94</v>
      </c>
      <c r="C96" s="51" t="s">
        <v>94</v>
      </c>
      <c r="D96" s="85">
        <v>0</v>
      </c>
      <c r="E96" s="87">
        <v>-0.36909722500000003</v>
      </c>
      <c r="F96" s="85">
        <v>0</v>
      </c>
      <c r="G96" s="85"/>
      <c r="N96" s="36"/>
      <c r="O96" s="36"/>
    </row>
    <row r="97" spans="1:16">
      <c r="B97" s="47" t="s">
        <v>68</v>
      </c>
      <c r="C97" s="51" t="s">
        <v>68</v>
      </c>
      <c r="D97" s="87">
        <v>0.31736103900000007</v>
      </c>
      <c r="E97" s="87">
        <v>-4.9518110000001036E-3</v>
      </c>
      <c r="F97" s="87">
        <v>4.9189280000000002</v>
      </c>
      <c r="G97" s="87">
        <v>9.2767399299999997</v>
      </c>
      <c r="N97" s="36"/>
      <c r="O97" s="36"/>
    </row>
    <row r="98" spans="1:16">
      <c r="B98" s="47" t="s">
        <v>77</v>
      </c>
      <c r="C98" s="51" t="s">
        <v>77</v>
      </c>
      <c r="D98" s="82">
        <v>-6.1067399999999996E-4</v>
      </c>
      <c r="E98" s="82">
        <v>-0.24183456099999998</v>
      </c>
      <c r="F98" s="82">
        <v>0</v>
      </c>
      <c r="G98" s="82"/>
      <c r="H98" s="31"/>
      <c r="I98" s="28"/>
      <c r="J98" s="28"/>
      <c r="K98" s="28"/>
      <c r="L98" s="28"/>
      <c r="M98" s="36"/>
      <c r="N98" s="36"/>
      <c r="O98" s="36"/>
    </row>
    <row r="99" spans="1:16">
      <c r="B99" s="47" t="s">
        <v>69</v>
      </c>
      <c r="C99" s="51" t="s">
        <v>69</v>
      </c>
      <c r="D99" s="82">
        <v>-0.50820599700000002</v>
      </c>
      <c r="E99" s="82">
        <v>-0.77627140500000003</v>
      </c>
      <c r="F99" s="82">
        <v>-1.1158E-2</v>
      </c>
      <c r="G99" s="82">
        <v>-0.34034036999999995</v>
      </c>
      <c r="H99" s="31"/>
      <c r="I99" s="28"/>
      <c r="J99" s="28"/>
      <c r="K99" s="28"/>
      <c r="L99" s="28"/>
      <c r="M99" s="36"/>
      <c r="N99" s="36"/>
      <c r="O99" s="36"/>
    </row>
    <row r="100" spans="1:16">
      <c r="B100" s="47" t="s">
        <v>133</v>
      </c>
      <c r="C100" s="51" t="s">
        <v>133</v>
      </c>
      <c r="D100" s="82">
        <v>0</v>
      </c>
      <c r="E100" s="82">
        <v>0</v>
      </c>
      <c r="F100" s="82">
        <v>-3.0780999999999999E-2</v>
      </c>
      <c r="G100" s="82">
        <v>-2.9942860000000002E-2</v>
      </c>
      <c r="H100" s="31"/>
      <c r="I100" s="28"/>
      <c r="J100" s="28"/>
      <c r="K100" s="28"/>
      <c r="L100" s="28"/>
      <c r="M100" s="36"/>
      <c r="N100" s="36"/>
      <c r="O100" s="36"/>
    </row>
    <row r="101" spans="1:16">
      <c r="B101" s="47" t="s">
        <v>70</v>
      </c>
      <c r="C101" s="51" t="s">
        <v>70</v>
      </c>
      <c r="D101" s="87">
        <v>-0.59366480699999991</v>
      </c>
      <c r="E101" s="87">
        <v>-0.236381864</v>
      </c>
      <c r="F101" s="87">
        <v>-1.5169999999999999E-3</v>
      </c>
      <c r="G101" s="87"/>
      <c r="H101" s="31"/>
      <c r="I101" s="31"/>
      <c r="J101" s="33"/>
      <c r="K101" s="34"/>
      <c r="L101" s="36"/>
      <c r="M101" s="36"/>
      <c r="N101" s="36"/>
      <c r="O101" s="36"/>
    </row>
    <row r="102" spans="1:16">
      <c r="B102" s="47" t="s">
        <v>134</v>
      </c>
      <c r="C102" s="51" t="s">
        <v>134</v>
      </c>
      <c r="D102" s="87">
        <v>0</v>
      </c>
      <c r="E102" s="87">
        <v>0</v>
      </c>
      <c r="F102" s="87">
        <v>1.141645</v>
      </c>
      <c r="G102" s="87">
        <v>1.97400329</v>
      </c>
      <c r="H102" s="31"/>
      <c r="I102" s="31"/>
      <c r="J102" s="33"/>
      <c r="K102" s="34"/>
      <c r="L102" s="36"/>
      <c r="M102" s="36"/>
      <c r="N102" s="36"/>
      <c r="O102" s="36"/>
    </row>
    <row r="103" spans="1:16">
      <c r="B103" s="47" t="s">
        <v>76</v>
      </c>
      <c r="C103" s="51" t="s">
        <v>76</v>
      </c>
      <c r="D103" s="87">
        <v>-6.0058752999999999E-2</v>
      </c>
      <c r="E103" s="87">
        <v>-0.38934682100000001</v>
      </c>
      <c r="F103" s="87">
        <v>-0.58531299999999997</v>
      </c>
      <c r="G103" s="87">
        <v>-0.99582903999999994</v>
      </c>
      <c r="N103" s="36"/>
      <c r="O103" s="36"/>
    </row>
    <row r="104" spans="1:16">
      <c r="B104" s="47" t="s">
        <v>71</v>
      </c>
      <c r="C104" s="51" t="s">
        <v>71</v>
      </c>
      <c r="D104" s="87">
        <v>-0.39015422499999997</v>
      </c>
      <c r="E104" s="87">
        <v>0.47171733399999999</v>
      </c>
      <c r="F104" s="87">
        <v>2.11117</v>
      </c>
      <c r="G104" s="87">
        <v>2.26355679</v>
      </c>
      <c r="N104" s="36"/>
      <c r="O104" s="36"/>
    </row>
    <row r="105" spans="1:16">
      <c r="B105" s="47" t="s">
        <v>149</v>
      </c>
      <c r="C105" s="51" t="s">
        <v>149</v>
      </c>
      <c r="D105" s="87">
        <v>0</v>
      </c>
      <c r="E105" s="87">
        <v>0</v>
      </c>
      <c r="F105" s="87">
        <v>0</v>
      </c>
      <c r="G105" s="87">
        <v>6.8085000000000007E-2</v>
      </c>
      <c r="N105" s="36"/>
      <c r="O105" s="36"/>
    </row>
    <row r="106" spans="1:16">
      <c r="A106">
        <v>163.83000000000001</v>
      </c>
      <c r="B106" s="47" t="s">
        <v>96</v>
      </c>
      <c r="C106" s="51" t="s">
        <v>98</v>
      </c>
      <c r="D106" s="87">
        <v>0</v>
      </c>
      <c r="E106" s="87">
        <v>3.3300000000000002E-4</v>
      </c>
      <c r="F106" s="87">
        <v>5.5500000000000002E-3</v>
      </c>
      <c r="G106" s="87">
        <v>0.66752</v>
      </c>
      <c r="H106" s="49"/>
      <c r="I106" s="31"/>
      <c r="J106" s="31"/>
      <c r="K106" s="33"/>
      <c r="L106" s="34"/>
      <c r="M106" s="36"/>
      <c r="N106" s="36"/>
      <c r="O106" s="36"/>
      <c r="P106" s="36"/>
    </row>
    <row r="107" spans="1:16">
      <c r="I107" s="31"/>
      <c r="J107" s="31"/>
      <c r="K107" s="33"/>
      <c r="L107" s="34"/>
      <c r="M107" s="36"/>
      <c r="N107" s="36"/>
      <c r="O107" s="36"/>
      <c r="P107" s="36"/>
    </row>
    <row r="108" spans="1:16">
      <c r="B108" s="47" t="s">
        <v>95</v>
      </c>
      <c r="C108" s="51" t="s">
        <v>97</v>
      </c>
      <c r="D108" s="81">
        <f>SUM(D24:D107)</f>
        <v>113.44719142100001</v>
      </c>
      <c r="E108" s="81">
        <f>SUM(E24:E107)</f>
        <v>158.33231381600007</v>
      </c>
      <c r="F108" s="81">
        <f>SUM(F24:F107)</f>
        <v>236.86426899999995</v>
      </c>
      <c r="G108" s="81">
        <f>SUM(G24:G106)</f>
        <v>238.27705135000002</v>
      </c>
      <c r="O108" s="36"/>
      <c r="P108" s="36"/>
    </row>
    <row r="109" spans="1:16">
      <c r="O109" s="36"/>
      <c r="P109" s="36"/>
    </row>
    <row r="110" spans="1:16">
      <c r="C110" s="48" t="s">
        <v>19</v>
      </c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36"/>
      <c r="P110" s="36"/>
    </row>
    <row r="111" spans="1:16">
      <c r="C111" s="80" t="s">
        <v>20</v>
      </c>
      <c r="D111" s="89"/>
      <c r="E111" s="80"/>
      <c r="F111" s="80"/>
      <c r="G111" s="80"/>
      <c r="H111" s="80"/>
      <c r="I111" s="89"/>
      <c r="J111" s="89"/>
      <c r="K111" s="89"/>
      <c r="L111" s="89"/>
      <c r="M111" s="89"/>
      <c r="N111" s="80"/>
      <c r="O111" s="36"/>
      <c r="P111" s="36"/>
    </row>
    <row r="112" spans="1:16">
      <c r="O112" s="36"/>
      <c r="P112" s="36"/>
    </row>
    <row r="113" spans="2:16">
      <c r="I113" s="31"/>
      <c r="J113" s="31"/>
      <c r="K113" s="33"/>
      <c r="L113" s="34"/>
      <c r="M113" s="36"/>
      <c r="N113" s="36"/>
      <c r="O113" s="36"/>
      <c r="P113" s="36"/>
    </row>
    <row r="114" spans="2:16">
      <c r="H114" s="31"/>
      <c r="I114" s="31"/>
      <c r="J114" s="33"/>
      <c r="K114" s="34"/>
      <c r="L114" s="36"/>
      <c r="M114" s="36"/>
      <c r="N114" s="36"/>
      <c r="O114" s="36"/>
    </row>
    <row r="115" spans="2:16">
      <c r="H115" s="31"/>
      <c r="I115" s="31"/>
      <c r="J115" s="33"/>
      <c r="K115" s="34"/>
      <c r="L115" s="36"/>
      <c r="M115" s="36"/>
      <c r="N115" s="36"/>
      <c r="O115" s="36"/>
    </row>
    <row r="116" spans="2:16">
      <c r="B116" s="46"/>
      <c r="C116" s="50"/>
      <c r="D116" s="41"/>
      <c r="E116" s="41"/>
      <c r="F116" s="42"/>
      <c r="G116" s="43"/>
      <c r="H116" s="40"/>
      <c r="I116" s="40"/>
      <c r="J116" s="40"/>
      <c r="K116" s="40"/>
      <c r="L116" s="28"/>
      <c r="M116" s="36"/>
      <c r="N116" s="36"/>
      <c r="O116" s="36"/>
    </row>
    <row r="117" spans="2:16">
      <c r="B117" s="33"/>
      <c r="C117" s="37"/>
      <c r="D117" s="41"/>
      <c r="E117" s="41"/>
      <c r="F117" s="44"/>
      <c r="G117" s="43"/>
      <c r="H117" s="40"/>
      <c r="I117" s="40"/>
      <c r="J117" s="40"/>
      <c r="K117" s="40"/>
      <c r="L117" s="28"/>
      <c r="M117" s="36"/>
      <c r="N117" s="36"/>
      <c r="O117" s="36"/>
    </row>
    <row r="118" spans="2:16">
      <c r="N118" s="36"/>
      <c r="O118" s="36"/>
    </row>
    <row r="119" spans="2:16">
      <c r="N119" s="36"/>
      <c r="O119" s="36"/>
    </row>
    <row r="120" spans="2:16">
      <c r="N120" s="36"/>
      <c r="O120" s="36"/>
    </row>
    <row r="121" spans="2:16">
      <c r="H121" s="31"/>
      <c r="I121" s="31"/>
      <c r="J121" s="33"/>
      <c r="K121" s="34"/>
      <c r="L121" s="36"/>
      <c r="M121" s="36"/>
      <c r="N121" s="36"/>
      <c r="O121" s="36"/>
    </row>
    <row r="122" spans="2:16">
      <c r="H122" s="31"/>
      <c r="I122" s="31"/>
      <c r="J122" s="33"/>
      <c r="K122" s="34"/>
      <c r="L122" s="36"/>
      <c r="M122" s="36"/>
      <c r="N122" s="36"/>
      <c r="O122" s="36"/>
    </row>
    <row r="123" spans="2:16">
      <c r="H123" s="31"/>
      <c r="I123" s="31"/>
      <c r="J123" s="33"/>
      <c r="K123" s="34"/>
      <c r="L123" s="36"/>
      <c r="M123" s="36"/>
      <c r="N123" s="36"/>
      <c r="O123" s="36"/>
    </row>
    <row r="124" spans="2:16">
      <c r="H124" s="31"/>
      <c r="I124" s="31"/>
      <c r="J124" s="33"/>
      <c r="K124" s="34"/>
      <c r="L124" s="36"/>
      <c r="M124" s="36"/>
      <c r="N124" s="36"/>
      <c r="O124" s="36"/>
    </row>
    <row r="125" spans="2:16">
      <c r="H125" s="31"/>
      <c r="I125" s="31"/>
      <c r="J125" s="33"/>
      <c r="K125" s="34"/>
      <c r="L125" s="36"/>
      <c r="M125" s="36"/>
      <c r="N125" s="36"/>
      <c r="O125" s="36"/>
    </row>
    <row r="126" spans="2:16">
      <c r="H126" s="31"/>
      <c r="I126" s="31"/>
      <c r="J126" s="33"/>
      <c r="K126" s="34"/>
      <c r="L126" s="36"/>
      <c r="M126" s="36"/>
      <c r="N126" s="36"/>
      <c r="O126" s="36"/>
    </row>
    <row r="127" spans="2:16">
      <c r="H127" s="31"/>
      <c r="I127" s="31"/>
      <c r="J127" s="33"/>
      <c r="K127" s="34"/>
      <c r="L127" s="36"/>
      <c r="M127" s="36"/>
      <c r="N127" s="36"/>
      <c r="O127" s="36"/>
    </row>
    <row r="128" spans="2:16">
      <c r="H128" s="31"/>
      <c r="I128" s="31"/>
      <c r="J128" s="33"/>
      <c r="K128" s="34"/>
      <c r="L128" s="36"/>
      <c r="M128" s="36"/>
      <c r="N128" s="36"/>
      <c r="O128" s="36"/>
    </row>
    <row r="129" spans="8:15">
      <c r="H129" s="31"/>
      <c r="I129" s="31"/>
      <c r="J129" s="33"/>
      <c r="K129" s="34"/>
      <c r="L129" s="36"/>
      <c r="M129" s="36"/>
      <c r="N129" s="36"/>
      <c r="O129" s="36"/>
    </row>
    <row r="130" spans="8:15">
      <c r="H130" s="31"/>
      <c r="I130" s="31"/>
      <c r="J130" s="33"/>
      <c r="K130" s="34"/>
      <c r="L130" s="36"/>
      <c r="M130" s="36"/>
      <c r="N130" s="36"/>
      <c r="O130" s="36"/>
    </row>
    <row r="131" spans="8:15">
      <c r="H131" s="31"/>
      <c r="I131" s="31"/>
      <c r="J131" s="33"/>
      <c r="K131" s="34"/>
      <c r="L131" s="36"/>
      <c r="M131" s="36"/>
      <c r="N131" s="36"/>
      <c r="O131" s="36"/>
    </row>
    <row r="132" spans="8:15">
      <c r="H132" s="31"/>
      <c r="I132" s="31"/>
      <c r="J132" s="33"/>
      <c r="K132" s="34"/>
      <c r="L132" s="36"/>
      <c r="M132" s="36"/>
      <c r="N132" s="36"/>
      <c r="O132" s="36"/>
    </row>
    <row r="133" spans="8:15">
      <c r="H133" s="31"/>
      <c r="I133" s="31"/>
      <c r="J133" s="33"/>
      <c r="K133" s="34"/>
      <c r="L133" s="36"/>
      <c r="M133" s="36"/>
      <c r="N133" s="36"/>
      <c r="O133" s="36"/>
    </row>
    <row r="134" spans="8:15">
      <c r="H134" s="31"/>
      <c r="I134" s="31"/>
      <c r="J134" s="33"/>
      <c r="K134" s="34"/>
      <c r="L134" s="36"/>
      <c r="M134" s="36"/>
      <c r="N134" s="36"/>
      <c r="O134" s="36"/>
    </row>
    <row r="135" spans="8:15">
      <c r="H135" s="31"/>
      <c r="I135" s="31"/>
      <c r="J135" s="33"/>
      <c r="K135" s="34"/>
      <c r="L135" s="36"/>
      <c r="M135" s="36"/>
      <c r="N135" s="36"/>
      <c r="O135" s="36"/>
    </row>
    <row r="136" spans="8:15">
      <c r="H136" s="31"/>
      <c r="I136" s="31"/>
      <c r="J136" s="33"/>
      <c r="K136" s="34"/>
      <c r="L136" s="36"/>
      <c r="M136" s="36"/>
      <c r="N136" s="36"/>
      <c r="O136" s="36"/>
    </row>
    <row r="137" spans="8:15">
      <c r="H137" s="31"/>
      <c r="I137" s="31"/>
      <c r="J137" s="33"/>
      <c r="K137" s="34"/>
      <c r="L137" s="36"/>
      <c r="M137" s="36"/>
      <c r="N137" s="36"/>
      <c r="O137" s="36"/>
    </row>
    <row r="138" spans="8:15">
      <c r="H138" s="31"/>
      <c r="I138" s="31"/>
      <c r="J138" s="33"/>
      <c r="K138" s="34"/>
      <c r="L138" s="36"/>
      <c r="M138" s="36"/>
      <c r="N138" s="36"/>
      <c r="O138" s="36"/>
    </row>
    <row r="139" spans="8:15">
      <c r="H139" s="31"/>
      <c r="I139" s="31"/>
      <c r="J139" s="33"/>
      <c r="K139" s="34"/>
      <c r="L139" s="36"/>
      <c r="M139" s="36"/>
      <c r="N139" s="36"/>
      <c r="O139" s="36"/>
    </row>
    <row r="140" spans="8:15">
      <c r="H140" s="31"/>
      <c r="I140" s="31"/>
      <c r="J140" s="33"/>
      <c r="K140" s="34"/>
      <c r="L140" s="36"/>
      <c r="M140" s="36"/>
      <c r="N140" s="36"/>
      <c r="O140" s="36"/>
    </row>
    <row r="141" spans="8:15">
      <c r="H141" s="31"/>
      <c r="I141" s="31"/>
      <c r="J141" s="33"/>
      <c r="K141" s="34"/>
      <c r="L141" s="36"/>
      <c r="M141" s="36"/>
      <c r="N141" s="36"/>
      <c r="O141" s="36"/>
    </row>
    <row r="142" spans="8:15">
      <c r="H142" s="31"/>
      <c r="I142" s="31"/>
      <c r="J142" s="33"/>
      <c r="K142" s="34"/>
      <c r="L142" s="36"/>
      <c r="M142" s="36"/>
      <c r="N142" s="36"/>
      <c r="O142" s="36"/>
    </row>
    <row r="143" spans="8:15">
      <c r="H143" s="31"/>
      <c r="I143" s="31"/>
      <c r="J143" s="33"/>
      <c r="K143" s="34"/>
      <c r="L143" s="36"/>
      <c r="M143" s="36"/>
      <c r="N143" s="36"/>
      <c r="O143" s="36"/>
    </row>
    <row r="144" spans="8:15">
      <c r="H144" s="31"/>
      <c r="I144" s="31"/>
      <c r="J144" s="33"/>
      <c r="K144" s="34"/>
      <c r="L144" s="36"/>
      <c r="M144" s="36"/>
      <c r="N144" s="36"/>
      <c r="O144" s="36"/>
    </row>
    <row r="145" spans="8:15">
      <c r="H145" s="31"/>
      <c r="I145" s="31"/>
      <c r="J145" s="33"/>
      <c r="K145" s="34"/>
      <c r="L145" s="36"/>
      <c r="M145" s="36"/>
      <c r="N145" s="36"/>
      <c r="O145" s="36"/>
    </row>
    <row r="146" spans="8:15">
      <c r="H146" s="31"/>
      <c r="I146" s="31"/>
      <c r="J146" s="33"/>
      <c r="K146" s="34"/>
      <c r="L146" s="36"/>
      <c r="M146" s="36"/>
      <c r="N146" s="36"/>
      <c r="O146" s="36"/>
    </row>
    <row r="147" spans="8:15">
      <c r="H147" s="31"/>
      <c r="I147" s="31"/>
      <c r="J147" s="33"/>
      <c r="K147" s="34"/>
      <c r="L147" s="36"/>
      <c r="M147" s="36"/>
      <c r="N147" s="36"/>
      <c r="O147" s="36"/>
    </row>
    <row r="148" spans="8:15">
      <c r="H148" s="31"/>
      <c r="I148" s="31"/>
      <c r="J148" s="33"/>
      <c r="K148" s="34"/>
      <c r="L148" s="36"/>
      <c r="M148" s="36"/>
      <c r="N148" s="36"/>
      <c r="O148" s="36"/>
    </row>
    <row r="149" spans="8:15">
      <c r="J149" s="33"/>
      <c r="K149" s="34"/>
      <c r="L149" s="36"/>
      <c r="M149" s="36"/>
      <c r="N149" s="36"/>
      <c r="O149" s="36"/>
    </row>
    <row r="150" spans="8:15">
      <c r="H150" s="32"/>
      <c r="I150" s="32"/>
      <c r="J150" s="33"/>
      <c r="K150" s="34"/>
      <c r="L150" s="36"/>
      <c r="M150" s="36"/>
      <c r="N150" s="36"/>
      <c r="O150" s="36"/>
    </row>
    <row r="151" spans="8:15">
      <c r="J151" s="33"/>
      <c r="K151" s="34"/>
      <c r="L151" s="36"/>
      <c r="M151" s="36"/>
      <c r="N151" s="36"/>
      <c r="O151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1A76-87F7-4B29-9504-FCCD624E9A5B}">
  <dimension ref="B2:K91"/>
  <sheetViews>
    <sheetView topLeftCell="A51" workbookViewId="0">
      <selection activeCell="I77" sqref="I77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7" ht="30" customHeight="1">
      <c r="B2" s="117" t="s">
        <v>135</v>
      </c>
      <c r="C2" s="117"/>
      <c r="D2" s="117"/>
      <c r="E2" s="117"/>
      <c r="F2" s="117"/>
      <c r="G2" s="117"/>
    </row>
    <row r="3" spans="2:7" ht="15" customHeight="1">
      <c r="B3" s="117"/>
      <c r="C3" s="117"/>
      <c r="D3" s="117"/>
      <c r="E3" s="117"/>
      <c r="F3" s="117"/>
      <c r="G3" s="117"/>
    </row>
    <row r="4" spans="2:7">
      <c r="B4" s="77" t="s">
        <v>127</v>
      </c>
    </row>
    <row r="5" spans="2:7">
      <c r="B5" s="76" t="s">
        <v>122</v>
      </c>
      <c r="C5" s="74" t="s">
        <v>121</v>
      </c>
      <c r="D5" s="75" t="s">
        <v>120</v>
      </c>
      <c r="E5" s="75" t="s">
        <v>119</v>
      </c>
      <c r="F5" s="75" t="s">
        <v>118</v>
      </c>
      <c r="G5" s="74" t="s">
        <v>103</v>
      </c>
    </row>
    <row r="6" spans="2:7">
      <c r="B6" s="118" t="s">
        <v>25</v>
      </c>
      <c r="C6" s="119">
        <v>9664974</v>
      </c>
      <c r="D6" s="120"/>
      <c r="E6" s="120">
        <v>7176</v>
      </c>
      <c r="F6" s="120">
        <v>47749</v>
      </c>
      <c r="G6" s="119">
        <v>9719899</v>
      </c>
    </row>
    <row r="7" spans="2:7">
      <c r="B7" s="118" t="s">
        <v>141</v>
      </c>
      <c r="C7" s="119">
        <v>-16170.44</v>
      </c>
      <c r="D7" s="120"/>
      <c r="E7" s="120"/>
      <c r="F7" s="120"/>
      <c r="G7" s="119">
        <v>-16170.44</v>
      </c>
    </row>
    <row r="8" spans="2:7">
      <c r="B8" s="118" t="s">
        <v>81</v>
      </c>
      <c r="C8" s="119"/>
      <c r="D8" s="120"/>
      <c r="E8" s="120"/>
      <c r="F8" s="120"/>
      <c r="G8" s="119"/>
    </row>
    <row r="9" spans="2:7">
      <c r="B9" s="118" t="s">
        <v>82</v>
      </c>
      <c r="C9" s="119">
        <v>5396069.2199999997</v>
      </c>
      <c r="D9" s="120"/>
      <c r="E9" s="120">
        <v>108735</v>
      </c>
      <c r="F9" s="120">
        <v>373048</v>
      </c>
      <c r="G9" s="119">
        <v>5877852.2199999997</v>
      </c>
    </row>
    <row r="10" spans="2:7">
      <c r="B10" s="118" t="s">
        <v>26</v>
      </c>
      <c r="C10" s="119">
        <v>-685.03</v>
      </c>
      <c r="D10" s="120"/>
      <c r="E10" s="120"/>
      <c r="F10" s="120"/>
      <c r="G10" s="119">
        <v>-685.03</v>
      </c>
    </row>
    <row r="11" spans="2:7">
      <c r="B11" s="118" t="s">
        <v>27</v>
      </c>
      <c r="C11" s="119"/>
      <c r="D11" s="120"/>
      <c r="E11" s="120"/>
      <c r="F11" s="120"/>
      <c r="G11" s="119"/>
    </row>
    <row r="12" spans="2:7">
      <c r="B12" s="118" t="s">
        <v>28</v>
      </c>
      <c r="C12" s="119">
        <v>-25699.55</v>
      </c>
      <c r="D12" s="120"/>
      <c r="E12" s="120"/>
      <c r="F12" s="120"/>
      <c r="G12" s="119">
        <v>-25699.55</v>
      </c>
    </row>
    <row r="13" spans="2:7">
      <c r="B13" s="118" t="s">
        <v>29</v>
      </c>
      <c r="C13" s="119"/>
      <c r="D13" s="120"/>
      <c r="E13" s="120"/>
      <c r="F13" s="120"/>
      <c r="G13" s="119"/>
    </row>
    <row r="14" spans="2:7">
      <c r="B14" s="118" t="s">
        <v>72</v>
      </c>
      <c r="C14" s="119">
        <v>341490.12</v>
      </c>
      <c r="D14" s="120"/>
      <c r="E14" s="120"/>
      <c r="F14" s="120"/>
      <c r="G14" s="119">
        <v>341490.12</v>
      </c>
    </row>
    <row r="15" spans="2:7">
      <c r="B15" s="118" t="s">
        <v>30</v>
      </c>
      <c r="C15" s="119">
        <v>-285142.75</v>
      </c>
      <c r="D15" s="120"/>
      <c r="E15" s="120">
        <v>15936</v>
      </c>
      <c r="F15" s="120"/>
      <c r="G15" s="119">
        <v>-269206.75</v>
      </c>
    </row>
    <row r="16" spans="2:7">
      <c r="B16" s="118" t="str">
        <f>'[1]Rapportering av betalinger'!$A$13</f>
        <v>Chrysaor Norge AS</v>
      </c>
      <c r="C16" s="119">
        <v>-52978.78</v>
      </c>
      <c r="D16" s="120"/>
      <c r="E16" s="120"/>
      <c r="F16" s="120"/>
      <c r="G16" s="119">
        <v>-52978.78</v>
      </c>
    </row>
    <row r="17" spans="2:7">
      <c r="B17" s="118" t="s">
        <v>117</v>
      </c>
      <c r="C17" s="119"/>
      <c r="D17" s="120"/>
      <c r="E17" s="120"/>
      <c r="F17" s="120"/>
      <c r="G17" s="119"/>
    </row>
    <row r="18" spans="2:7">
      <c r="B18" s="118" t="s">
        <v>32</v>
      </c>
      <c r="C18" s="119"/>
      <c r="D18" s="120"/>
      <c r="E18" s="120"/>
      <c r="F18" s="120"/>
      <c r="G18" s="119"/>
    </row>
    <row r="19" spans="2:7">
      <c r="B19" s="118" t="s">
        <v>33</v>
      </c>
      <c r="C19" s="119">
        <v>-100497.65000000001</v>
      </c>
      <c r="D19" s="120"/>
      <c r="E19" s="120"/>
      <c r="F19" s="120"/>
      <c r="G19" s="119">
        <v>-100497.65000000001</v>
      </c>
    </row>
    <row r="20" spans="2:7">
      <c r="B20" s="118" t="s">
        <v>34</v>
      </c>
      <c r="C20" s="119">
        <v>8218285.2000000002</v>
      </c>
      <c r="D20" s="120"/>
      <c r="E20" s="120">
        <v>68523</v>
      </c>
      <c r="F20" s="120">
        <v>410612</v>
      </c>
      <c r="G20" s="119">
        <v>8697420.1999999993</v>
      </c>
    </row>
    <row r="21" spans="2:7">
      <c r="B21" s="118" t="s">
        <v>18</v>
      </c>
      <c r="C21" s="119"/>
      <c r="D21" s="120"/>
      <c r="E21" s="120"/>
      <c r="F21" s="120"/>
      <c r="G21" s="119"/>
    </row>
    <row r="22" spans="2:7">
      <c r="B22" s="118" t="s">
        <v>35</v>
      </c>
      <c r="C22" s="119">
        <v>1191915.08</v>
      </c>
      <c r="D22" s="120"/>
      <c r="E22" s="120">
        <v>1586</v>
      </c>
      <c r="F22" s="120"/>
      <c r="G22" s="119">
        <v>1193501.08</v>
      </c>
    </row>
    <row r="23" spans="2:7">
      <c r="B23" s="118" t="s">
        <v>75</v>
      </c>
      <c r="C23" s="119"/>
      <c r="D23" s="120"/>
      <c r="E23" s="120"/>
      <c r="F23" s="120"/>
      <c r="G23" s="119"/>
    </row>
    <row r="24" spans="2:7">
      <c r="B24" s="118" t="s">
        <v>36</v>
      </c>
      <c r="C24" s="119"/>
      <c r="D24" s="120"/>
      <c r="E24" s="120"/>
      <c r="F24" s="120"/>
      <c r="G24" s="119"/>
    </row>
    <row r="25" spans="2:7">
      <c r="B25" s="118" t="s">
        <v>83</v>
      </c>
      <c r="C25" s="119">
        <v>-247313.12999999998</v>
      </c>
      <c r="D25" s="120"/>
      <c r="E25" s="120"/>
      <c r="F25" s="120"/>
      <c r="G25" s="119">
        <v>-247313.12999999998</v>
      </c>
    </row>
    <row r="26" spans="2:7">
      <c r="B26" s="118" t="s">
        <v>130</v>
      </c>
      <c r="C26" s="119">
        <v>-277087.98999999993</v>
      </c>
      <c r="D26" s="120"/>
      <c r="E26" s="120">
        <v>4750</v>
      </c>
      <c r="F26" s="120"/>
      <c r="G26" s="119">
        <v>-272337.98999999993</v>
      </c>
    </row>
    <row r="27" spans="2:7">
      <c r="B27" s="118" t="s">
        <v>37</v>
      </c>
      <c r="C27" s="119"/>
      <c r="D27" s="120"/>
      <c r="E27" s="120"/>
      <c r="F27" s="120"/>
      <c r="G27" s="119"/>
    </row>
    <row r="28" spans="2:7">
      <c r="B28" s="118" t="s">
        <v>38</v>
      </c>
      <c r="C28" s="119">
        <v>-69807.17</v>
      </c>
      <c r="D28" s="120"/>
      <c r="E28" s="120"/>
      <c r="F28" s="120"/>
      <c r="G28" s="119">
        <v>-69807.17</v>
      </c>
    </row>
    <row r="29" spans="2:7">
      <c r="B29" s="118" t="s">
        <v>73</v>
      </c>
      <c r="C29" s="119"/>
      <c r="D29" s="120"/>
      <c r="E29" s="120"/>
      <c r="F29" s="120"/>
      <c r="G29" s="119"/>
    </row>
    <row r="30" spans="2:7">
      <c r="B30" s="118" t="s">
        <v>39</v>
      </c>
      <c r="C30" s="119"/>
      <c r="D30" s="120"/>
      <c r="E30" s="120"/>
      <c r="F30" s="120"/>
      <c r="G30" s="119">
        <v>0</v>
      </c>
    </row>
    <row r="31" spans="2:7">
      <c r="B31" s="118" t="s">
        <v>40</v>
      </c>
      <c r="C31" s="119">
        <v>-21009.399999999998</v>
      </c>
      <c r="D31" s="120"/>
      <c r="E31" s="120"/>
      <c r="F31" s="120"/>
      <c r="G31" s="119">
        <v>-21009.399999999998</v>
      </c>
    </row>
    <row r="32" spans="2:7">
      <c r="B32" s="118" t="s">
        <v>84</v>
      </c>
      <c r="C32" s="119">
        <v>67585496.920000002</v>
      </c>
      <c r="D32" s="120"/>
      <c r="E32" s="120">
        <v>809630</v>
      </c>
      <c r="F32" s="120">
        <v>4084716</v>
      </c>
      <c r="G32" s="119">
        <v>72479842.920000002</v>
      </c>
    </row>
    <row r="33" spans="2:7">
      <c r="B33" s="118" t="s">
        <v>111</v>
      </c>
      <c r="C33" s="119">
        <v>12193203.279999999</v>
      </c>
      <c r="D33" s="120"/>
      <c r="E33" s="120">
        <v>1516</v>
      </c>
      <c r="F33" s="120"/>
      <c r="G33" s="119">
        <v>12194719.279999999</v>
      </c>
    </row>
    <row r="34" spans="2:7">
      <c r="B34" s="118" t="s">
        <v>85</v>
      </c>
      <c r="C34" s="119"/>
      <c r="D34" s="120"/>
      <c r="E34" s="120"/>
      <c r="F34" s="120"/>
      <c r="G34" s="119"/>
    </row>
    <row r="35" spans="2:7">
      <c r="B35" s="118" t="s">
        <v>42</v>
      </c>
      <c r="C35" s="119"/>
      <c r="D35" s="120"/>
      <c r="E35" s="120"/>
      <c r="F35" s="120"/>
      <c r="G35" s="119"/>
    </row>
    <row r="36" spans="2:7">
      <c r="B36" s="118" t="s">
        <v>43</v>
      </c>
      <c r="C36" s="119">
        <v>-56427.66</v>
      </c>
      <c r="D36" s="120"/>
      <c r="E36" s="120"/>
      <c r="F36" s="120"/>
      <c r="G36" s="119">
        <v>-56427.66</v>
      </c>
    </row>
    <row r="37" spans="2:7">
      <c r="B37" s="118" t="s">
        <v>44</v>
      </c>
      <c r="C37" s="119">
        <v>1377393.95</v>
      </c>
      <c r="D37" s="120"/>
      <c r="E37" s="120"/>
      <c r="F37" s="120"/>
      <c r="G37" s="119">
        <v>1377393.95</v>
      </c>
    </row>
    <row r="38" spans="2:7">
      <c r="B38" s="118" t="s">
        <v>86</v>
      </c>
      <c r="C38" s="119">
        <v>2615120.6199999996</v>
      </c>
      <c r="D38" s="120"/>
      <c r="E38" s="120">
        <v>1377</v>
      </c>
      <c r="F38" s="120"/>
      <c r="G38" s="119">
        <v>2616497.6199999996</v>
      </c>
    </row>
    <row r="39" spans="2:7">
      <c r="B39" s="118" t="s">
        <v>45</v>
      </c>
      <c r="C39" s="119">
        <v>0</v>
      </c>
      <c r="D39" s="120"/>
      <c r="E39" s="120"/>
      <c r="F39" s="120"/>
      <c r="G39" s="119"/>
    </row>
    <row r="40" spans="2:7">
      <c r="B40" s="118" t="s">
        <v>87</v>
      </c>
      <c r="C40" s="119">
        <v>-114939.40999999999</v>
      </c>
      <c r="D40" s="120"/>
      <c r="E40" s="120"/>
      <c r="F40" s="120"/>
      <c r="G40" s="119">
        <v>-114939.40999999999</v>
      </c>
    </row>
    <row r="41" spans="2:7">
      <c r="B41" s="118" t="s">
        <v>46</v>
      </c>
      <c r="C41" s="119"/>
      <c r="D41" s="120"/>
      <c r="E41" s="120"/>
      <c r="F41" s="120"/>
      <c r="G41" s="119"/>
    </row>
    <row r="42" spans="2:7">
      <c r="B42" s="118" t="s">
        <v>47</v>
      </c>
      <c r="C42" s="119">
        <v>-253388.66</v>
      </c>
      <c r="D42" s="120"/>
      <c r="E42" s="120"/>
      <c r="F42" s="120"/>
      <c r="G42" s="119">
        <v>-253388.66</v>
      </c>
    </row>
    <row r="43" spans="2:7">
      <c r="B43" s="118" t="s">
        <v>150</v>
      </c>
      <c r="C43" s="119">
        <v>753607.96</v>
      </c>
      <c r="D43" s="120"/>
      <c r="E43" s="120"/>
      <c r="F43" s="120"/>
      <c r="G43" s="119">
        <v>753607.96</v>
      </c>
    </row>
    <row r="44" spans="2:7">
      <c r="B44" s="118" t="s">
        <v>49</v>
      </c>
      <c r="C44" s="119">
        <v>-50029.07</v>
      </c>
      <c r="D44" s="120"/>
      <c r="E44" s="120"/>
      <c r="F44" s="120"/>
      <c r="G44" s="119">
        <v>-50029.07</v>
      </c>
    </row>
    <row r="45" spans="2:7">
      <c r="B45" s="118" t="s">
        <v>50</v>
      </c>
      <c r="C45" s="119">
        <v>1168165.9299999997</v>
      </c>
      <c r="D45" s="120"/>
      <c r="E45" s="120">
        <v>72397</v>
      </c>
      <c r="F45" s="120">
        <v>121346</v>
      </c>
      <c r="G45" s="119">
        <v>1361908.9299999997</v>
      </c>
    </row>
    <row r="46" spans="2:7">
      <c r="B46" s="118" t="s">
        <v>88</v>
      </c>
      <c r="C46" s="119">
        <v>-54886.35</v>
      </c>
      <c r="D46" s="120"/>
      <c r="E46" s="120"/>
      <c r="F46" s="120"/>
      <c r="G46" s="119">
        <v>-54886.35</v>
      </c>
    </row>
    <row r="47" spans="2:7">
      <c r="B47" s="118" t="s">
        <v>51</v>
      </c>
      <c r="C47" s="119"/>
      <c r="D47" s="120"/>
      <c r="E47" s="120"/>
      <c r="F47" s="120"/>
      <c r="G47" s="119"/>
    </row>
    <row r="48" spans="2:7">
      <c r="B48" s="118" t="s">
        <v>52</v>
      </c>
      <c r="C48" s="119">
        <v>-43069.599999999999</v>
      </c>
      <c r="D48" s="120"/>
      <c r="E48" s="120"/>
      <c r="F48" s="120"/>
      <c r="G48" s="119">
        <v>-43069.599999999999</v>
      </c>
    </row>
    <row r="49" spans="2:7">
      <c r="B49" s="118" t="s">
        <v>53</v>
      </c>
      <c r="C49" s="119">
        <v>-242663.46</v>
      </c>
      <c r="D49" s="120"/>
      <c r="E49" s="120">
        <v>10688</v>
      </c>
      <c r="F49" s="120"/>
      <c r="G49" s="119">
        <v>-231975.46</v>
      </c>
    </row>
    <row r="50" spans="2:7">
      <c r="B50" s="118" t="s">
        <v>89</v>
      </c>
      <c r="C50" s="119">
        <v>3197993.41</v>
      </c>
      <c r="D50" s="120"/>
      <c r="E50" s="120">
        <v>124496</v>
      </c>
      <c r="F50" s="120">
        <v>54142</v>
      </c>
      <c r="G50" s="119">
        <v>3376631.41</v>
      </c>
    </row>
    <row r="51" spans="2:7">
      <c r="B51" s="118" t="s">
        <v>54</v>
      </c>
      <c r="C51" s="119"/>
      <c r="D51" s="120"/>
      <c r="E51" s="120"/>
      <c r="F51" s="120"/>
      <c r="G51" s="119"/>
    </row>
    <row r="52" spans="2:7">
      <c r="B52" s="118" t="s">
        <v>55</v>
      </c>
      <c r="C52" s="119">
        <v>107991.93000000001</v>
      </c>
      <c r="D52" s="120"/>
      <c r="E52" s="120"/>
      <c r="F52" s="120"/>
      <c r="G52" s="119">
        <v>107991.93000000001</v>
      </c>
    </row>
    <row r="53" spans="2:7">
      <c r="B53" s="118" t="s">
        <v>143</v>
      </c>
      <c r="C53" s="119">
        <v>2199.9900000000002</v>
      </c>
      <c r="D53" s="120"/>
      <c r="E53" s="120"/>
      <c r="F53" s="120"/>
      <c r="G53" s="119">
        <v>2199.9900000000002</v>
      </c>
    </row>
    <row r="54" spans="2:7">
      <c r="B54" s="118" t="s">
        <v>56</v>
      </c>
      <c r="C54" s="119"/>
      <c r="D54" s="120"/>
      <c r="E54" s="120"/>
      <c r="F54" s="120"/>
      <c r="G54" s="119"/>
    </row>
    <row r="55" spans="2:7">
      <c r="B55" s="118" t="s">
        <v>78</v>
      </c>
      <c r="C55" s="119"/>
      <c r="D55" s="120"/>
      <c r="E55" s="120"/>
      <c r="F55" s="120"/>
      <c r="G55" s="119"/>
    </row>
    <row r="56" spans="2:7">
      <c r="B56" s="118" t="s">
        <v>57</v>
      </c>
      <c r="C56" s="119"/>
      <c r="D56" s="120"/>
      <c r="E56" s="120"/>
      <c r="F56" s="120"/>
      <c r="G56" s="119"/>
    </row>
    <row r="57" spans="2:7">
      <c r="B57" s="118" t="s">
        <v>90</v>
      </c>
      <c r="C57" s="119">
        <v>172046.59</v>
      </c>
      <c r="D57" s="120"/>
      <c r="E57" s="120">
        <v>21573</v>
      </c>
      <c r="F57" s="120">
        <v>67464</v>
      </c>
      <c r="G57" s="119">
        <v>261083.59</v>
      </c>
    </row>
    <row r="58" spans="2:7">
      <c r="B58" s="118" t="s">
        <v>58</v>
      </c>
      <c r="C58" s="119">
        <v>3950010.18</v>
      </c>
      <c r="D58" s="120"/>
      <c r="E58" s="120">
        <v>22656</v>
      </c>
      <c r="F58" s="120"/>
      <c r="G58" s="119">
        <v>3972666.18</v>
      </c>
    </row>
    <row r="59" spans="2:7">
      <c r="B59" s="118" t="s">
        <v>144</v>
      </c>
      <c r="C59" s="119">
        <v>-144857.93000000002</v>
      </c>
      <c r="D59" s="120"/>
      <c r="E59" s="120"/>
      <c r="F59" s="120"/>
      <c r="G59" s="119">
        <v>-144857.93000000002</v>
      </c>
    </row>
    <row r="60" spans="2:7">
      <c r="B60" s="118" t="s">
        <v>131</v>
      </c>
      <c r="C60" s="119">
        <v>-78796.429999999993</v>
      </c>
      <c r="D60" s="120"/>
      <c r="E60" s="120"/>
      <c r="F60" s="120"/>
      <c r="G60" s="119">
        <v>-78796.429999999993</v>
      </c>
    </row>
    <row r="61" spans="2:7">
      <c r="B61" s="118" t="s">
        <v>60</v>
      </c>
      <c r="C61" s="119">
        <v>-55530.3</v>
      </c>
      <c r="D61" s="120"/>
      <c r="E61" s="120"/>
      <c r="F61" s="120"/>
      <c r="G61" s="119">
        <v>-55530.3</v>
      </c>
    </row>
    <row r="62" spans="2:7">
      <c r="B62" s="118" t="s">
        <v>91</v>
      </c>
      <c r="C62" s="119"/>
      <c r="D62" s="120"/>
      <c r="E62" s="120"/>
      <c r="F62" s="120"/>
      <c r="G62" s="119"/>
    </row>
    <row r="63" spans="2:7">
      <c r="B63" s="118" t="s">
        <v>61</v>
      </c>
      <c r="C63" s="119">
        <v>821265.03</v>
      </c>
      <c r="D63" s="120">
        <v>1048204</v>
      </c>
      <c r="E63" s="120"/>
      <c r="F63" s="120"/>
      <c r="G63" s="119">
        <v>1869469.03</v>
      </c>
    </row>
    <row r="64" spans="2:7">
      <c r="B64" s="118" t="s">
        <v>92</v>
      </c>
      <c r="C64" s="119"/>
      <c r="D64" s="120"/>
      <c r="E64" s="120"/>
      <c r="F64" s="120"/>
      <c r="G64" s="119"/>
    </row>
    <row r="65" spans="2:7">
      <c r="B65" s="118" t="s">
        <v>74</v>
      </c>
      <c r="C65" s="119"/>
      <c r="D65" s="120"/>
      <c r="E65" s="120"/>
      <c r="F65" s="120"/>
      <c r="G65" s="119"/>
    </row>
    <row r="66" spans="2:7">
      <c r="B66" s="118" t="s">
        <v>132</v>
      </c>
      <c r="C66" s="119"/>
      <c r="D66" s="120"/>
      <c r="E66" s="120"/>
      <c r="F66" s="120"/>
      <c r="G66" s="119"/>
    </row>
    <row r="67" spans="2:7">
      <c r="B67" s="118" t="s">
        <v>104</v>
      </c>
      <c r="C67" s="119">
        <v>399071.92</v>
      </c>
      <c r="D67" s="120"/>
      <c r="E67" s="120">
        <v>10345</v>
      </c>
      <c r="F67" s="120">
        <v>13673</v>
      </c>
      <c r="G67" s="119">
        <v>423089.91999999998</v>
      </c>
    </row>
    <row r="68" spans="2:7">
      <c r="B68" s="118" t="s">
        <v>63</v>
      </c>
      <c r="C68" s="119">
        <v>-81527.87000000001</v>
      </c>
      <c r="D68" s="120"/>
      <c r="E68" s="120"/>
      <c r="F68" s="120"/>
      <c r="G68" s="119">
        <v>-81527.87000000001</v>
      </c>
    </row>
    <row r="69" spans="2:7">
      <c r="B69" s="118" t="s">
        <v>64</v>
      </c>
      <c r="C69" s="119">
        <v>774376.71</v>
      </c>
      <c r="D69" s="120"/>
      <c r="E69" s="120"/>
      <c r="F69" s="120"/>
      <c r="G69" s="119">
        <v>774376.71</v>
      </c>
    </row>
    <row r="70" spans="2:7">
      <c r="B70" s="118" t="s">
        <v>65</v>
      </c>
      <c r="C70" s="119">
        <v>-36303.740000000005</v>
      </c>
      <c r="D70" s="120"/>
      <c r="E70" s="120"/>
      <c r="F70" s="120"/>
      <c r="G70" s="119">
        <v>-36303.740000000005</v>
      </c>
    </row>
    <row r="71" spans="2:7">
      <c r="B71" s="118" t="s">
        <v>66</v>
      </c>
      <c r="C71" s="119"/>
      <c r="D71" s="120"/>
      <c r="E71" s="120"/>
      <c r="F71" s="120"/>
      <c r="G71" s="119"/>
    </row>
    <row r="72" spans="2:7">
      <c r="B72" s="118" t="s">
        <v>145</v>
      </c>
      <c r="C72" s="119">
        <v>-16178.95</v>
      </c>
      <c r="D72" s="120"/>
      <c r="E72" s="120"/>
      <c r="F72" s="120"/>
      <c r="G72" s="119">
        <v>-16178.95</v>
      </c>
    </row>
    <row r="73" spans="2:7">
      <c r="B73" s="118" t="s">
        <v>93</v>
      </c>
      <c r="C73" s="119">
        <v>963500.01</v>
      </c>
      <c r="D73" s="120"/>
      <c r="E73" s="120">
        <v>63992</v>
      </c>
      <c r="F73" s="120"/>
      <c r="G73" s="119">
        <v>1027492.01</v>
      </c>
    </row>
    <row r="74" spans="2:7">
      <c r="B74" s="118" t="s">
        <v>147</v>
      </c>
      <c r="C74" s="119">
        <v>1196983.2699999998</v>
      </c>
      <c r="D74" s="120"/>
      <c r="E74" s="120"/>
      <c r="F74" s="120"/>
      <c r="G74" s="119">
        <v>1196983.2699999998</v>
      </c>
    </row>
    <row r="75" spans="2:7">
      <c r="B75" s="118" t="s">
        <v>67</v>
      </c>
      <c r="C75" s="119">
        <v>-232066.84</v>
      </c>
      <c r="D75" s="120"/>
      <c r="E75" s="120"/>
      <c r="F75" s="120"/>
      <c r="G75" s="119">
        <v>-232066.84</v>
      </c>
    </row>
    <row r="76" spans="2:7">
      <c r="B76" s="118" t="s">
        <v>148</v>
      </c>
      <c r="C76" s="119">
        <v>2108825.4500000002</v>
      </c>
      <c r="D76" s="120"/>
      <c r="E76" s="120"/>
      <c r="F76" s="120"/>
      <c r="G76" s="119">
        <v>2108825.4500000002</v>
      </c>
    </row>
    <row r="77" spans="2:7">
      <c r="B77" s="118" t="s">
        <v>94</v>
      </c>
      <c r="C77" s="119"/>
      <c r="D77" s="120"/>
      <c r="E77" s="120"/>
      <c r="F77" s="120"/>
      <c r="G77" s="119"/>
    </row>
    <row r="78" spans="2:7">
      <c r="B78" s="118" t="s">
        <v>68</v>
      </c>
      <c r="C78" s="119">
        <v>9261610.9299999997</v>
      </c>
      <c r="D78" s="120"/>
      <c r="E78" s="120">
        <v>15129</v>
      </c>
      <c r="F78" s="120"/>
      <c r="G78" s="119">
        <v>9276739.9299999997</v>
      </c>
    </row>
    <row r="79" spans="2:7">
      <c r="B79" s="118" t="s">
        <v>77</v>
      </c>
      <c r="C79" s="119"/>
      <c r="D79" s="120"/>
      <c r="E79" s="120"/>
      <c r="F79" s="120"/>
      <c r="G79" s="119"/>
    </row>
    <row r="80" spans="2:7">
      <c r="B80" s="118" t="s">
        <v>69</v>
      </c>
      <c r="C80" s="119">
        <v>-340340.36999999994</v>
      </c>
      <c r="D80" s="120"/>
      <c r="E80" s="120"/>
      <c r="F80" s="120"/>
      <c r="G80" s="119">
        <v>-340340.36999999994</v>
      </c>
    </row>
    <row r="81" spans="2:11">
      <c r="B81" s="118" t="s">
        <v>133</v>
      </c>
      <c r="C81" s="119">
        <v>-29942.86</v>
      </c>
      <c r="D81" s="120"/>
      <c r="E81" s="120"/>
      <c r="F81" s="120"/>
      <c r="G81" s="119">
        <v>-29942.86</v>
      </c>
    </row>
    <row r="82" spans="2:11">
      <c r="B82" s="118" t="s">
        <v>70</v>
      </c>
      <c r="C82" s="119"/>
      <c r="D82" s="120"/>
      <c r="E82" s="120"/>
      <c r="F82" s="120"/>
      <c r="G82" s="119"/>
    </row>
    <row r="83" spans="2:11">
      <c r="B83" s="118" t="s">
        <v>134</v>
      </c>
      <c r="C83" s="119">
        <v>1792323.29</v>
      </c>
      <c r="D83" s="120"/>
      <c r="E83" s="120">
        <v>74151</v>
      </c>
      <c r="F83" s="120">
        <v>107529</v>
      </c>
      <c r="G83" s="119">
        <v>1974003.29</v>
      </c>
    </row>
    <row r="84" spans="2:11">
      <c r="B84" s="118" t="s">
        <v>76</v>
      </c>
      <c r="C84" s="119">
        <v>-1003785.0399999999</v>
      </c>
      <c r="D84" s="120"/>
      <c r="E84" s="120">
        <v>7956</v>
      </c>
      <c r="F84" s="120"/>
      <c r="G84" s="119">
        <v>-995829.03999999992</v>
      </c>
    </row>
    <row r="85" spans="2:11">
      <c r="B85" s="118" t="s">
        <v>71</v>
      </c>
      <c r="C85" s="119">
        <v>2178672.79</v>
      </c>
      <c r="D85" s="120"/>
      <c r="E85" s="120">
        <v>-5744</v>
      </c>
      <c r="F85" s="120">
        <v>90628</v>
      </c>
      <c r="G85" s="119">
        <v>2263556.79</v>
      </c>
    </row>
    <row r="86" spans="2:11">
      <c r="B86" s="118" t="s">
        <v>149</v>
      </c>
      <c r="C86" s="119"/>
      <c r="D86" s="120"/>
      <c r="E86" s="120">
        <v>68085</v>
      </c>
      <c r="F86" s="120"/>
      <c r="G86" s="119">
        <v>68085</v>
      </c>
      <c r="K86" s="125"/>
    </row>
    <row r="87" spans="2:11">
      <c r="B87" s="64" t="s">
        <v>124</v>
      </c>
      <c r="C87" s="52">
        <f>SUM(C6:C86)</f>
        <v>133501467.35000005</v>
      </c>
      <c r="D87" s="63">
        <f>SUM(D6:D86)</f>
        <v>1048204</v>
      </c>
      <c r="E87" s="52">
        <f>SUM(E6:E86)</f>
        <v>1504953</v>
      </c>
      <c r="F87" s="63">
        <f>SUM(F6:F86)</f>
        <v>5370907</v>
      </c>
      <c r="G87" s="52">
        <f>SUM(G6:G86)</f>
        <v>141425531.35000002</v>
      </c>
    </row>
    <row r="88" spans="2:11">
      <c r="B88" s="66" t="s">
        <v>102</v>
      </c>
      <c r="C88" s="57"/>
      <c r="D88" s="65">
        <v>667520</v>
      </c>
      <c r="E88" s="57"/>
      <c r="F88" s="65"/>
      <c r="G88" s="57"/>
    </row>
    <row r="89" spans="2:11">
      <c r="B89" s="64" t="s">
        <v>101</v>
      </c>
      <c r="C89" s="52"/>
      <c r="D89" s="63">
        <f>SUM(D87:D88)</f>
        <v>1715724</v>
      </c>
      <c r="E89" s="63">
        <f>SUM(E87:E88)</f>
        <v>1504953</v>
      </c>
      <c r="F89" s="63">
        <f>SUM(F87:F88)</f>
        <v>5370907</v>
      </c>
      <c r="G89" s="52">
        <f>SUM(G87+D88)</f>
        <v>142093051.35000002</v>
      </c>
    </row>
    <row r="90" spans="2:11">
      <c r="B90" s="61" t="s">
        <v>100</v>
      </c>
      <c r="C90" s="57"/>
      <c r="D90" s="121"/>
      <c r="E90" s="57"/>
      <c r="F90" s="122"/>
      <c r="G90" s="57">
        <v>96184000</v>
      </c>
      <c r="J90" s="125"/>
    </row>
    <row r="91" spans="2:11">
      <c r="B91" s="56" t="s">
        <v>124</v>
      </c>
      <c r="C91" s="123"/>
      <c r="D91" s="124"/>
      <c r="E91" s="123"/>
      <c r="F91" s="124"/>
      <c r="G91" s="52">
        <f>SUM(G89:G90)</f>
        <v>238277051.35000002</v>
      </c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0"/>
  <sheetViews>
    <sheetView topLeftCell="A49" workbookViewId="0">
      <selection activeCell="H79" sqref="H79"/>
    </sheetView>
  </sheetViews>
  <sheetFormatPr baseColWidth="10" defaultRowHeight="15"/>
  <cols>
    <col min="2" max="2" width="35.5703125" bestFit="1" customWidth="1"/>
  </cols>
  <sheetData>
    <row r="2" spans="2:7" ht="30" customHeight="1">
      <c r="B2" s="117" t="s">
        <v>135</v>
      </c>
      <c r="C2" s="117"/>
      <c r="D2" s="117"/>
      <c r="E2" s="117"/>
      <c r="F2" s="117"/>
      <c r="G2" s="117"/>
    </row>
    <row r="3" spans="2:7">
      <c r="B3" s="117"/>
      <c r="C3" s="117"/>
      <c r="D3" s="117"/>
      <c r="E3" s="117"/>
      <c r="F3" s="117"/>
      <c r="G3" s="117"/>
    </row>
    <row r="4" spans="2:7">
      <c r="B4" s="77" t="s">
        <v>127</v>
      </c>
    </row>
    <row r="5" spans="2:7">
      <c r="B5" s="76" t="s">
        <v>122</v>
      </c>
      <c r="C5" s="74" t="s">
        <v>121</v>
      </c>
      <c r="D5" s="75" t="s">
        <v>120</v>
      </c>
      <c r="E5" s="75" t="s">
        <v>119</v>
      </c>
      <c r="F5" s="75" t="s">
        <v>118</v>
      </c>
      <c r="G5" s="74" t="s">
        <v>103</v>
      </c>
    </row>
    <row r="6" spans="2:7">
      <c r="B6" s="73" t="s">
        <v>25</v>
      </c>
      <c r="C6" s="71">
        <v>8541048</v>
      </c>
      <c r="D6" s="31"/>
      <c r="E6" s="72">
        <v>31855</v>
      </c>
      <c r="F6" s="31">
        <v>118976</v>
      </c>
      <c r="G6" s="71">
        <f t="shared" ref="G6:G39" si="0">SUM(C6:F6)</f>
        <v>8691879</v>
      </c>
    </row>
    <row r="7" spans="2:7">
      <c r="B7" s="69" t="s">
        <v>81</v>
      </c>
      <c r="C7" s="70">
        <v>-13071849</v>
      </c>
      <c r="D7" s="31"/>
      <c r="E7" s="68"/>
      <c r="F7" s="31"/>
      <c r="G7" s="70">
        <f t="shared" si="0"/>
        <v>-13071849</v>
      </c>
    </row>
    <row r="8" spans="2:7">
      <c r="B8" s="69" t="s">
        <v>82</v>
      </c>
      <c r="C8" s="70">
        <v>4959823</v>
      </c>
      <c r="D8" s="31"/>
      <c r="E8" s="68">
        <v>124505</v>
      </c>
      <c r="F8" s="31">
        <v>372069</v>
      </c>
      <c r="G8" s="70">
        <f t="shared" si="0"/>
        <v>5456397</v>
      </c>
    </row>
    <row r="9" spans="2:7">
      <c r="B9" s="69" t="s">
        <v>26</v>
      </c>
      <c r="C9" s="70"/>
      <c r="D9" s="31"/>
      <c r="E9" s="68"/>
      <c r="F9" s="31"/>
      <c r="G9" s="70">
        <f t="shared" si="0"/>
        <v>0</v>
      </c>
    </row>
    <row r="10" spans="2:7">
      <c r="B10" s="69" t="s">
        <v>27</v>
      </c>
      <c r="C10" s="70"/>
      <c r="D10" s="31"/>
      <c r="E10" s="68"/>
      <c r="F10" s="31"/>
      <c r="G10" s="70">
        <f t="shared" si="0"/>
        <v>0</v>
      </c>
    </row>
    <row r="11" spans="2:7">
      <c r="B11" s="69" t="s">
        <v>29</v>
      </c>
      <c r="C11" s="70"/>
      <c r="D11" s="31"/>
      <c r="E11" s="68"/>
      <c r="F11" s="31"/>
      <c r="G11" s="70">
        <f t="shared" si="0"/>
        <v>0</v>
      </c>
    </row>
    <row r="12" spans="2:7">
      <c r="B12" s="69" t="s">
        <v>72</v>
      </c>
      <c r="C12" s="70">
        <v>-465480</v>
      </c>
      <c r="D12" s="31"/>
      <c r="E12" s="68"/>
      <c r="F12" s="31"/>
      <c r="G12" s="70">
        <f t="shared" si="0"/>
        <v>-465480</v>
      </c>
    </row>
    <row r="13" spans="2:7">
      <c r="B13" s="69" t="s">
        <v>30</v>
      </c>
      <c r="C13" s="70">
        <v>-316941</v>
      </c>
      <c r="D13" s="31"/>
      <c r="E13" s="68"/>
      <c r="F13" s="31"/>
      <c r="G13" s="70">
        <f t="shared" si="0"/>
        <v>-316941</v>
      </c>
    </row>
    <row r="14" spans="2:7">
      <c r="B14" s="69" t="s">
        <v>117</v>
      </c>
      <c r="C14" s="70"/>
      <c r="D14" s="31"/>
      <c r="E14" s="68">
        <v>-4110</v>
      </c>
      <c r="F14" s="31"/>
      <c r="G14" s="70">
        <f t="shared" si="0"/>
        <v>-4110</v>
      </c>
    </row>
    <row r="15" spans="2:7">
      <c r="B15" s="69" t="s">
        <v>32</v>
      </c>
      <c r="C15" s="70">
        <v>-110803</v>
      </c>
      <c r="D15" s="31"/>
      <c r="E15" s="68"/>
      <c r="F15" s="31"/>
      <c r="G15" s="70">
        <f t="shared" si="0"/>
        <v>-110803</v>
      </c>
    </row>
    <row r="16" spans="2:7">
      <c r="B16" s="69" t="s">
        <v>33</v>
      </c>
      <c r="C16" s="70">
        <v>-116860</v>
      </c>
      <c r="D16" s="31"/>
      <c r="E16" s="68"/>
      <c r="F16" s="31"/>
      <c r="G16" s="70">
        <f t="shared" si="0"/>
        <v>-116860</v>
      </c>
    </row>
    <row r="17" spans="2:7">
      <c r="B17" s="69" t="s">
        <v>34</v>
      </c>
      <c r="C17" s="70">
        <v>6559368</v>
      </c>
      <c r="D17" s="31"/>
      <c r="E17" s="68">
        <v>68523</v>
      </c>
      <c r="F17" s="31">
        <v>408017</v>
      </c>
      <c r="G17" s="70">
        <f t="shared" si="0"/>
        <v>7035908</v>
      </c>
    </row>
    <row r="18" spans="2:7">
      <c r="B18" s="69" t="s">
        <v>18</v>
      </c>
      <c r="C18" s="70"/>
      <c r="D18" s="31"/>
      <c r="E18" s="68"/>
      <c r="F18" s="31"/>
      <c r="G18" s="70">
        <f t="shared" si="0"/>
        <v>0</v>
      </c>
    </row>
    <row r="19" spans="2:7">
      <c r="B19" s="69" t="s">
        <v>35</v>
      </c>
      <c r="C19" s="70">
        <v>59205</v>
      </c>
      <c r="D19" s="31"/>
      <c r="E19" s="68">
        <v>6120</v>
      </c>
      <c r="F19" s="31"/>
      <c r="G19" s="70">
        <f t="shared" si="0"/>
        <v>65325</v>
      </c>
    </row>
    <row r="20" spans="2:7">
      <c r="B20" s="69" t="s">
        <v>83</v>
      </c>
      <c r="C20" s="70">
        <v>-278001</v>
      </c>
      <c r="D20" s="31"/>
      <c r="E20" s="68"/>
      <c r="F20" s="31"/>
      <c r="G20" s="70">
        <f t="shared" si="0"/>
        <v>-278001</v>
      </c>
    </row>
    <row r="21" spans="2:7">
      <c r="B21" s="69" t="s">
        <v>130</v>
      </c>
      <c r="C21" s="70">
        <v>-393938</v>
      </c>
      <c r="D21" s="31"/>
      <c r="E21" s="68"/>
      <c r="F21" s="31"/>
      <c r="G21" s="70">
        <f t="shared" si="0"/>
        <v>-393938</v>
      </c>
    </row>
    <row r="22" spans="2:7">
      <c r="B22" s="69" t="s">
        <v>136</v>
      </c>
      <c r="C22" s="70">
        <v>-6945</v>
      </c>
      <c r="D22" s="31"/>
      <c r="E22" s="68"/>
      <c r="F22" s="31"/>
      <c r="G22" s="70">
        <f t="shared" si="0"/>
        <v>-6945</v>
      </c>
    </row>
    <row r="23" spans="2:7">
      <c r="B23" s="69" t="s">
        <v>113</v>
      </c>
      <c r="C23" s="70"/>
      <c r="D23" s="31"/>
      <c r="E23" s="68"/>
      <c r="F23" s="31"/>
      <c r="G23" s="70">
        <f t="shared" si="0"/>
        <v>0</v>
      </c>
    </row>
    <row r="24" spans="2:7">
      <c r="B24" s="69" t="s">
        <v>38</v>
      </c>
      <c r="C24" s="70">
        <v>-150856</v>
      </c>
      <c r="D24" s="31"/>
      <c r="E24" s="68"/>
      <c r="F24" s="31"/>
      <c r="G24" s="70">
        <f t="shared" si="0"/>
        <v>-150856</v>
      </c>
    </row>
    <row r="25" spans="2:7">
      <c r="B25" s="69" t="s">
        <v>112</v>
      </c>
      <c r="C25" s="70"/>
      <c r="D25" s="31"/>
      <c r="E25" s="68">
        <v>26600</v>
      </c>
      <c r="F25" s="31"/>
      <c r="G25" s="70">
        <f t="shared" si="0"/>
        <v>26600</v>
      </c>
    </row>
    <row r="26" spans="2:7">
      <c r="B26" s="69" t="s">
        <v>39</v>
      </c>
      <c r="C26" s="70"/>
      <c r="D26" s="31"/>
      <c r="E26" s="68">
        <v>78536</v>
      </c>
      <c r="F26" s="31">
        <v>19775</v>
      </c>
      <c r="G26" s="70">
        <f t="shared" si="0"/>
        <v>98311</v>
      </c>
    </row>
    <row r="27" spans="2:7">
      <c r="B27" s="69" t="s">
        <v>84</v>
      </c>
      <c r="C27" s="70">
        <v>67439496</v>
      </c>
      <c r="D27" s="31">
        <v>-628</v>
      </c>
      <c r="E27" s="68">
        <v>783619</v>
      </c>
      <c r="F27" s="31">
        <v>3913824</v>
      </c>
      <c r="G27" s="70">
        <f t="shared" si="0"/>
        <v>72136311</v>
      </c>
    </row>
    <row r="28" spans="2:7">
      <c r="B28" s="69" t="s">
        <v>111</v>
      </c>
      <c r="C28" s="70">
        <v>13646349</v>
      </c>
      <c r="D28" s="31"/>
      <c r="E28" s="68">
        <v>-819</v>
      </c>
      <c r="F28" s="31"/>
      <c r="G28" s="70">
        <f t="shared" si="0"/>
        <v>13645530</v>
      </c>
    </row>
    <row r="29" spans="2:7">
      <c r="B29" s="69" t="s">
        <v>110</v>
      </c>
      <c r="C29" s="70">
        <v>-320</v>
      </c>
      <c r="D29" s="31"/>
      <c r="E29" s="68"/>
      <c r="F29" s="31"/>
      <c r="G29" s="70">
        <f t="shared" si="0"/>
        <v>-320</v>
      </c>
    </row>
    <row r="30" spans="2:7">
      <c r="B30" s="69" t="s">
        <v>42</v>
      </c>
      <c r="C30" s="70"/>
      <c r="D30" s="31"/>
      <c r="E30" s="68">
        <v>11403</v>
      </c>
      <c r="F30" s="31"/>
      <c r="G30" s="70">
        <f t="shared" si="0"/>
        <v>11403</v>
      </c>
    </row>
    <row r="31" spans="2:7">
      <c r="B31" s="69" t="s">
        <v>43</v>
      </c>
      <c r="C31" s="70">
        <v>-8328</v>
      </c>
      <c r="D31" s="31"/>
      <c r="E31" s="68"/>
      <c r="F31" s="31"/>
      <c r="G31" s="70">
        <f t="shared" si="0"/>
        <v>-8328</v>
      </c>
    </row>
    <row r="32" spans="2:7">
      <c r="B32" s="69" t="s">
        <v>44</v>
      </c>
      <c r="C32" s="70">
        <v>1665172</v>
      </c>
      <c r="D32" s="31"/>
      <c r="E32" s="68"/>
      <c r="F32" s="31"/>
      <c r="G32" s="70">
        <f t="shared" si="0"/>
        <v>1665172</v>
      </c>
    </row>
    <row r="33" spans="2:7">
      <c r="B33" s="69" t="s">
        <v>86</v>
      </c>
      <c r="C33" s="70">
        <v>3485173</v>
      </c>
      <c r="D33" s="31"/>
      <c r="E33" s="68">
        <v>1569</v>
      </c>
      <c r="F33" s="31"/>
      <c r="G33" s="70">
        <f t="shared" si="0"/>
        <v>3486742</v>
      </c>
    </row>
    <row r="34" spans="2:7">
      <c r="B34" s="69" t="s">
        <v>45</v>
      </c>
      <c r="C34" s="70">
        <v>570860</v>
      </c>
      <c r="D34" s="31"/>
      <c r="E34" s="68"/>
      <c r="F34" s="31"/>
      <c r="G34" s="70">
        <f t="shared" si="0"/>
        <v>570860</v>
      </c>
    </row>
    <row r="35" spans="2:7">
      <c r="B35" s="69" t="s">
        <v>87</v>
      </c>
      <c r="C35" s="70">
        <v>-84339</v>
      </c>
      <c r="D35" s="31"/>
      <c r="E35" s="68"/>
      <c r="F35" s="31"/>
      <c r="G35" s="70">
        <f t="shared" si="0"/>
        <v>-84339</v>
      </c>
    </row>
    <row r="36" spans="2:7">
      <c r="B36" s="69" t="s">
        <v>109</v>
      </c>
      <c r="C36" s="70">
        <v>-50964</v>
      </c>
      <c r="D36" s="31"/>
      <c r="E36" s="68"/>
      <c r="F36" s="31"/>
      <c r="G36" s="70">
        <f t="shared" si="0"/>
        <v>-50964</v>
      </c>
    </row>
    <row r="37" spans="2:7">
      <c r="B37" s="69" t="s">
        <v>107</v>
      </c>
      <c r="C37" s="70">
        <v>-60860</v>
      </c>
      <c r="D37" s="31"/>
      <c r="E37" s="68"/>
      <c r="F37" s="31"/>
      <c r="G37" s="70">
        <f t="shared" si="0"/>
        <v>-60860</v>
      </c>
    </row>
    <row r="38" spans="2:7">
      <c r="B38" s="69" t="s">
        <v>126</v>
      </c>
      <c r="C38" s="70">
        <v>494384</v>
      </c>
      <c r="D38" s="31"/>
      <c r="E38" s="68"/>
      <c r="F38" s="31"/>
      <c r="G38" s="70">
        <f t="shared" si="0"/>
        <v>494384</v>
      </c>
    </row>
    <row r="39" spans="2:7">
      <c r="B39" s="69" t="s">
        <v>106</v>
      </c>
      <c r="C39" s="70">
        <v>-99659</v>
      </c>
      <c r="D39" s="31"/>
      <c r="E39" s="68"/>
      <c r="F39" s="31"/>
      <c r="G39" s="70">
        <f t="shared" si="0"/>
        <v>-99659</v>
      </c>
    </row>
    <row r="40" spans="2:7">
      <c r="B40" s="69" t="s">
        <v>50</v>
      </c>
      <c r="C40" s="70">
        <v>120000</v>
      </c>
      <c r="D40" s="31"/>
      <c r="E40" s="68">
        <v>273158</v>
      </c>
      <c r="F40" s="31">
        <v>117784</v>
      </c>
      <c r="G40" s="70">
        <f t="shared" ref="G40:G75" si="1">SUM(C40:F40)</f>
        <v>510942</v>
      </c>
    </row>
    <row r="41" spans="2:7">
      <c r="B41" s="69" t="s">
        <v>88</v>
      </c>
      <c r="C41" s="70">
        <v>-69967</v>
      </c>
      <c r="D41" s="31"/>
      <c r="E41" s="68"/>
      <c r="F41" s="31"/>
      <c r="G41" s="70">
        <f t="shared" si="1"/>
        <v>-69967</v>
      </c>
    </row>
    <row r="42" spans="2:7">
      <c r="B42" s="69" t="s">
        <v>51</v>
      </c>
      <c r="C42" s="70">
        <v>-52423</v>
      </c>
      <c r="D42" s="31"/>
      <c r="E42" s="68"/>
      <c r="F42" s="31"/>
      <c r="G42" s="70">
        <f t="shared" si="1"/>
        <v>-52423</v>
      </c>
    </row>
    <row r="43" spans="2:7">
      <c r="B43" s="69" t="s">
        <v>52</v>
      </c>
      <c r="C43" s="70">
        <v>-64813</v>
      </c>
      <c r="D43" s="31"/>
      <c r="E43" s="68"/>
      <c r="F43" s="31"/>
      <c r="G43" s="70">
        <f t="shared" si="1"/>
        <v>-64813</v>
      </c>
    </row>
    <row r="44" spans="2:7">
      <c r="B44" s="69" t="s">
        <v>53</v>
      </c>
      <c r="C44" s="70">
        <v>-112945</v>
      </c>
      <c r="D44" s="31"/>
      <c r="E44" s="68">
        <v>21382</v>
      </c>
      <c r="F44" s="31"/>
      <c r="G44" s="70">
        <f t="shared" si="1"/>
        <v>-91563</v>
      </c>
    </row>
    <row r="45" spans="2:7">
      <c r="B45" s="69" t="s">
        <v>137</v>
      </c>
      <c r="C45" s="70">
        <v>-102929</v>
      </c>
      <c r="D45" s="31"/>
      <c r="E45" s="68">
        <v>947</v>
      </c>
      <c r="F45" s="31"/>
      <c r="G45" s="70">
        <f t="shared" si="1"/>
        <v>-101982</v>
      </c>
    </row>
    <row r="46" spans="2:7">
      <c r="B46" s="69" t="s">
        <v>89</v>
      </c>
      <c r="C46" s="70">
        <v>5284969</v>
      </c>
      <c r="D46" s="31"/>
      <c r="E46" s="68">
        <v>12893</v>
      </c>
      <c r="F46" s="31">
        <v>52528</v>
      </c>
      <c r="G46" s="70">
        <f t="shared" si="1"/>
        <v>5350390</v>
      </c>
    </row>
    <row r="47" spans="2:7">
      <c r="B47" s="69" t="s">
        <v>54</v>
      </c>
      <c r="C47" s="70"/>
      <c r="D47" s="31"/>
      <c r="E47" s="68"/>
      <c r="F47" s="31"/>
      <c r="G47" s="70">
        <f t="shared" si="1"/>
        <v>0</v>
      </c>
    </row>
    <row r="48" spans="2:7">
      <c r="B48" s="69" t="s">
        <v>55</v>
      </c>
      <c r="C48" s="70">
        <v>72036</v>
      </c>
      <c r="D48" s="31"/>
      <c r="E48" s="68"/>
      <c r="F48" s="31"/>
      <c r="G48" s="70">
        <f t="shared" si="1"/>
        <v>72036</v>
      </c>
    </row>
    <row r="49" spans="2:7">
      <c r="B49" s="69" t="s">
        <v>56</v>
      </c>
      <c r="C49" s="70">
        <v>-1572</v>
      </c>
      <c r="D49" s="31"/>
      <c r="E49" s="68"/>
      <c r="F49" s="31"/>
      <c r="G49" s="70">
        <f t="shared" si="1"/>
        <v>-1572</v>
      </c>
    </row>
    <row r="50" spans="2:7">
      <c r="B50" s="69" t="s">
        <v>78</v>
      </c>
      <c r="C50" s="70">
        <v>-234285</v>
      </c>
      <c r="D50" s="31"/>
      <c r="E50" s="68"/>
      <c r="F50" s="31"/>
      <c r="G50" s="70">
        <f t="shared" si="1"/>
        <v>-234285</v>
      </c>
    </row>
    <row r="51" spans="2:7">
      <c r="B51" s="69" t="s">
        <v>90</v>
      </c>
      <c r="C51" s="70">
        <v>-20980</v>
      </c>
      <c r="D51" s="31"/>
      <c r="E51" s="68">
        <v>9590</v>
      </c>
      <c r="F51" s="31"/>
      <c r="G51" s="70">
        <f t="shared" si="1"/>
        <v>-11390</v>
      </c>
    </row>
    <row r="52" spans="2:7">
      <c r="B52" s="69" t="s">
        <v>58</v>
      </c>
      <c r="C52" s="70">
        <v>1226984</v>
      </c>
      <c r="D52" s="31"/>
      <c r="E52" s="68">
        <v>55937</v>
      </c>
      <c r="F52" s="31"/>
      <c r="G52" s="70">
        <f t="shared" si="1"/>
        <v>1282921</v>
      </c>
    </row>
    <row r="53" spans="2:7">
      <c r="B53" s="69" t="s">
        <v>131</v>
      </c>
      <c r="C53" s="70">
        <v>-89567</v>
      </c>
      <c r="D53" s="31"/>
      <c r="E53" s="68"/>
      <c r="F53" s="31"/>
      <c r="G53" s="70">
        <f t="shared" si="1"/>
        <v>-89567</v>
      </c>
    </row>
    <row r="54" spans="2:7">
      <c r="B54" s="69" t="s">
        <v>105</v>
      </c>
      <c r="C54" s="70">
        <v>-39252</v>
      </c>
      <c r="D54" s="31"/>
      <c r="E54" s="68"/>
      <c r="F54" s="31"/>
      <c r="G54" s="70">
        <f t="shared" si="1"/>
        <v>-39252</v>
      </c>
    </row>
    <row r="55" spans="2:7">
      <c r="B55" s="69" t="s">
        <v>91</v>
      </c>
      <c r="C55" s="70">
        <v>-184</v>
      </c>
      <c r="D55" s="31"/>
      <c r="E55" s="68"/>
      <c r="F55" s="31"/>
      <c r="G55" s="70">
        <f t="shared" si="1"/>
        <v>-184</v>
      </c>
    </row>
    <row r="56" spans="2:7">
      <c r="B56" s="69" t="s">
        <v>138</v>
      </c>
      <c r="C56" s="70">
        <v>266357</v>
      </c>
      <c r="D56" s="31"/>
      <c r="E56" s="68"/>
      <c r="F56" s="31"/>
      <c r="G56" s="70">
        <f t="shared" si="1"/>
        <v>266357</v>
      </c>
    </row>
    <row r="57" spans="2:7">
      <c r="B57" s="69" t="s">
        <v>92</v>
      </c>
      <c r="C57" s="70">
        <v>415829</v>
      </c>
      <c r="D57" s="31"/>
      <c r="E57" s="68">
        <v>7716</v>
      </c>
      <c r="F57" s="31">
        <v>101048</v>
      </c>
      <c r="G57" s="70">
        <f t="shared" si="1"/>
        <v>524593</v>
      </c>
    </row>
    <row r="58" spans="2:7">
      <c r="B58" s="69" t="s">
        <v>125</v>
      </c>
      <c r="C58" s="70"/>
      <c r="D58" s="31"/>
      <c r="E58" s="68"/>
      <c r="F58" s="31"/>
      <c r="G58" s="70">
        <f t="shared" si="1"/>
        <v>0</v>
      </c>
    </row>
    <row r="59" spans="2:7">
      <c r="B59" s="69" t="s">
        <v>132</v>
      </c>
      <c r="C59" s="70">
        <v>-899</v>
      </c>
      <c r="D59" s="31"/>
      <c r="E59" s="68"/>
      <c r="F59" s="31"/>
      <c r="G59" s="70">
        <f t="shared" si="1"/>
        <v>-899</v>
      </c>
    </row>
    <row r="60" spans="2:7">
      <c r="B60" s="69" t="s">
        <v>104</v>
      </c>
      <c r="C60" s="70"/>
      <c r="D60" s="31"/>
      <c r="E60" s="68">
        <v>-51348</v>
      </c>
      <c r="F60" s="31">
        <v>12131</v>
      </c>
      <c r="G60" s="70">
        <f t="shared" si="1"/>
        <v>-39217</v>
      </c>
    </row>
    <row r="61" spans="2:7">
      <c r="B61" s="69" t="s">
        <v>63</v>
      </c>
      <c r="C61" s="70">
        <v>-78313</v>
      </c>
      <c r="D61" s="31"/>
      <c r="E61" s="68"/>
      <c r="F61" s="31"/>
      <c r="G61" s="70">
        <f t="shared" si="1"/>
        <v>-78313</v>
      </c>
    </row>
    <row r="62" spans="2:7">
      <c r="B62" s="69" t="s">
        <v>64</v>
      </c>
      <c r="C62" s="70">
        <v>733927</v>
      </c>
      <c r="D62" s="31"/>
      <c r="E62" s="68"/>
      <c r="F62" s="31"/>
      <c r="G62" s="70">
        <f t="shared" si="1"/>
        <v>733927</v>
      </c>
    </row>
    <row r="63" spans="2:7">
      <c r="B63" s="69" t="s">
        <v>65</v>
      </c>
      <c r="C63" s="70">
        <v>-32904</v>
      </c>
      <c r="D63" s="31"/>
      <c r="E63" s="68"/>
      <c r="F63" s="31"/>
      <c r="G63" s="70">
        <f t="shared" si="1"/>
        <v>-32904</v>
      </c>
    </row>
    <row r="64" spans="2:7">
      <c r="B64" s="88" t="s">
        <v>66</v>
      </c>
      <c r="C64" s="70">
        <v>2838498</v>
      </c>
      <c r="D64" s="31"/>
      <c r="E64" s="68"/>
      <c r="F64" s="31"/>
      <c r="G64" s="70">
        <f t="shared" si="1"/>
        <v>2838498</v>
      </c>
    </row>
    <row r="65" spans="2:7">
      <c r="B65" s="69" t="s">
        <v>93</v>
      </c>
      <c r="C65" s="70">
        <v>1052532</v>
      </c>
      <c r="D65" s="31"/>
      <c r="E65" s="68">
        <v>40847</v>
      </c>
      <c r="F65" s="31"/>
      <c r="G65" s="70">
        <f t="shared" si="1"/>
        <v>1093379</v>
      </c>
    </row>
    <row r="66" spans="2:7">
      <c r="B66" s="69" t="s">
        <v>67</v>
      </c>
      <c r="C66" s="70">
        <v>-195953</v>
      </c>
      <c r="D66" s="31"/>
      <c r="E66" s="68">
        <v>9027</v>
      </c>
      <c r="F66" s="31"/>
      <c r="G66" s="70">
        <f t="shared" si="1"/>
        <v>-186926</v>
      </c>
    </row>
    <row r="67" spans="2:7">
      <c r="B67" s="69" t="s">
        <v>94</v>
      </c>
      <c r="C67" s="70"/>
      <c r="D67" s="31"/>
      <c r="E67" s="68"/>
      <c r="F67" s="31"/>
      <c r="G67" s="70">
        <f t="shared" si="1"/>
        <v>0</v>
      </c>
    </row>
    <row r="68" spans="2:7">
      <c r="B68" s="69" t="s">
        <v>68</v>
      </c>
      <c r="C68" s="70">
        <v>4692537</v>
      </c>
      <c r="D68" s="31"/>
      <c r="E68" s="68">
        <v>226391</v>
      </c>
      <c r="F68" s="31"/>
      <c r="G68" s="70">
        <f t="shared" si="1"/>
        <v>4918928</v>
      </c>
    </row>
    <row r="69" spans="2:7">
      <c r="B69" s="69" t="s">
        <v>77</v>
      </c>
      <c r="C69" s="70"/>
      <c r="D69" s="31"/>
      <c r="E69" s="68"/>
      <c r="F69" s="31"/>
      <c r="G69" s="70">
        <f t="shared" si="1"/>
        <v>0</v>
      </c>
    </row>
    <row r="70" spans="2:7">
      <c r="B70" s="69" t="s">
        <v>69</v>
      </c>
      <c r="C70" s="70">
        <v>-11158</v>
      </c>
      <c r="D70" s="31"/>
      <c r="E70" s="68"/>
      <c r="F70" s="31"/>
      <c r="G70" s="70">
        <f t="shared" si="1"/>
        <v>-11158</v>
      </c>
    </row>
    <row r="71" spans="2:7">
      <c r="B71" s="69" t="s">
        <v>133</v>
      </c>
      <c r="C71" s="70">
        <v>-30781</v>
      </c>
      <c r="D71" s="31"/>
      <c r="E71" s="68"/>
      <c r="F71" s="31"/>
      <c r="G71" s="70">
        <f t="shared" si="1"/>
        <v>-30781</v>
      </c>
    </row>
    <row r="72" spans="2:7">
      <c r="B72" s="69" t="s">
        <v>70</v>
      </c>
      <c r="C72" s="70"/>
      <c r="D72" s="31"/>
      <c r="E72" s="68">
        <v>-1517</v>
      </c>
      <c r="F72" s="31"/>
      <c r="G72" s="70">
        <f t="shared" si="1"/>
        <v>-1517</v>
      </c>
    </row>
    <row r="73" spans="2:7">
      <c r="B73" s="69" t="s">
        <v>134</v>
      </c>
      <c r="C73" s="70">
        <v>1141645</v>
      </c>
      <c r="D73" s="31"/>
      <c r="E73" s="68"/>
      <c r="F73" s="31"/>
      <c r="G73" s="70">
        <f>SUM(C73:F73)</f>
        <v>1141645</v>
      </c>
    </row>
    <row r="74" spans="2:7">
      <c r="B74" s="69" t="s">
        <v>76</v>
      </c>
      <c r="C74" s="70">
        <v>-592657</v>
      </c>
      <c r="D74" s="31"/>
      <c r="E74" s="68">
        <v>7344</v>
      </c>
      <c r="F74" s="31"/>
      <c r="G74" s="70">
        <f t="shared" si="1"/>
        <v>-585313</v>
      </c>
    </row>
    <row r="75" spans="2:7">
      <c r="B75" s="69" t="s">
        <v>71</v>
      </c>
      <c r="C75" s="67">
        <v>1995025</v>
      </c>
      <c r="D75" s="31"/>
      <c r="E75" s="68">
        <v>39607</v>
      </c>
      <c r="F75" s="31">
        <v>76538</v>
      </c>
      <c r="G75" s="67">
        <f t="shared" si="1"/>
        <v>2111170</v>
      </c>
    </row>
    <row r="76" spans="2:7">
      <c r="B76" s="64" t="s">
        <v>124</v>
      </c>
      <c r="C76" s="62">
        <f>SUM(C6:C75)</f>
        <v>110313492</v>
      </c>
      <c r="D76" s="63">
        <f>SUM(D6:D75)</f>
        <v>-628</v>
      </c>
      <c r="E76" s="52">
        <f>SUM(E6:E75)</f>
        <v>1779775</v>
      </c>
      <c r="F76" s="63">
        <f>SUM(F6:F75)</f>
        <v>5192690</v>
      </c>
      <c r="G76" s="62">
        <f>SUM(G6:G75)</f>
        <v>117285329</v>
      </c>
    </row>
    <row r="77" spans="2:7">
      <c r="B77" s="66" t="s">
        <v>102</v>
      </c>
      <c r="C77" s="61"/>
      <c r="D77" s="65">
        <v>1030</v>
      </c>
      <c r="E77" s="57"/>
      <c r="F77" s="65"/>
      <c r="G77" s="61"/>
    </row>
    <row r="78" spans="2:7">
      <c r="B78" s="64" t="s">
        <v>101</v>
      </c>
      <c r="C78" s="62"/>
      <c r="D78" s="63">
        <f>SUM(D76:D77)</f>
        <v>402</v>
      </c>
      <c r="E78" s="63">
        <f>SUM(E76:E77)</f>
        <v>1779775</v>
      </c>
      <c r="F78" s="63">
        <f t="shared" ref="E78:F78" si="2">SUM(F76:F77)</f>
        <v>5192690</v>
      </c>
      <c r="G78" s="62">
        <f>SUM(G76:G77)</f>
        <v>117285329</v>
      </c>
    </row>
    <row r="79" spans="2:7">
      <c r="B79" s="61" t="s">
        <v>100</v>
      </c>
      <c r="C79" s="61"/>
      <c r="D79" s="60"/>
      <c r="E79" s="59"/>
      <c r="F79" s="58"/>
      <c r="G79" s="57">
        <v>119666000</v>
      </c>
    </row>
    <row r="80" spans="2:7">
      <c r="B80" s="56" t="s">
        <v>124</v>
      </c>
      <c r="C80" s="55"/>
      <c r="D80" s="53"/>
      <c r="E80" s="54"/>
      <c r="F80" s="53"/>
      <c r="G80" s="52">
        <f>SUM(G78:G79)</f>
        <v>236951329</v>
      </c>
    </row>
  </sheetData>
  <mergeCells count="1">
    <mergeCell ref="B2:G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73"/>
  <sheetViews>
    <sheetView topLeftCell="A43" workbookViewId="0">
      <selection sqref="A1:H4"/>
    </sheetView>
  </sheetViews>
  <sheetFormatPr baseColWidth="10" defaultRowHeight="15"/>
  <cols>
    <col min="2" max="2" width="40.5703125" customWidth="1"/>
  </cols>
  <sheetData>
    <row r="3" spans="2:8" ht="60" customHeight="1">
      <c r="B3" s="117" t="s">
        <v>128</v>
      </c>
      <c r="C3" s="117"/>
      <c r="D3" s="117"/>
      <c r="E3" s="117"/>
      <c r="F3" s="117"/>
      <c r="G3" s="117"/>
    </row>
    <row r="4" spans="2:8" ht="15" customHeight="1">
      <c r="B4" s="117"/>
      <c r="C4" s="117"/>
      <c r="D4" s="117"/>
      <c r="E4" s="117"/>
      <c r="F4" s="117"/>
      <c r="G4" s="117"/>
      <c r="H4" s="78"/>
    </row>
    <row r="5" spans="2:8" ht="15" customHeight="1">
      <c r="B5" s="77" t="s">
        <v>127</v>
      </c>
      <c r="H5" s="78"/>
    </row>
    <row r="6" spans="2:8" ht="15" customHeight="1">
      <c r="B6" s="76" t="s">
        <v>122</v>
      </c>
      <c r="C6" s="74" t="s">
        <v>121</v>
      </c>
      <c r="D6" s="75" t="s">
        <v>120</v>
      </c>
      <c r="E6" s="75" t="s">
        <v>119</v>
      </c>
      <c r="F6" s="75" t="s">
        <v>118</v>
      </c>
      <c r="G6" s="74" t="s">
        <v>103</v>
      </c>
      <c r="H6" s="78"/>
    </row>
    <row r="7" spans="2:8" ht="15" customHeight="1">
      <c r="B7" s="73" t="s">
        <v>25</v>
      </c>
      <c r="C7" s="71">
        <v>6372671.140999998</v>
      </c>
      <c r="D7" s="31"/>
      <c r="E7" s="72">
        <v>23975</v>
      </c>
      <c r="F7" s="31">
        <v>122415</v>
      </c>
      <c r="G7" s="71">
        <f t="shared" ref="G7:G38" si="0">SUM(C7:F7)</f>
        <v>6519061.140999998</v>
      </c>
      <c r="H7" s="78"/>
    </row>
    <row r="8" spans="2:8">
      <c r="B8" s="69" t="s">
        <v>81</v>
      </c>
      <c r="C8" s="70">
        <v>1027.31</v>
      </c>
      <c r="D8" s="31"/>
      <c r="E8" s="68">
        <v>99728</v>
      </c>
      <c r="F8" s="31">
        <v>343928</v>
      </c>
      <c r="G8" s="70">
        <f t="shared" si="0"/>
        <v>444683.31</v>
      </c>
    </row>
    <row r="9" spans="2:8">
      <c r="B9" s="69" t="s">
        <v>82</v>
      </c>
      <c r="C9" s="70">
        <v>-342032.12600000005</v>
      </c>
      <c r="D9" s="31"/>
      <c r="E9" s="68"/>
      <c r="F9" s="31"/>
      <c r="G9" s="70">
        <f t="shared" si="0"/>
        <v>-342032.12600000005</v>
      </c>
    </row>
    <row r="10" spans="2:8">
      <c r="B10" s="69" t="s">
        <v>26</v>
      </c>
      <c r="C10" s="70">
        <v>-22902.039000000001</v>
      </c>
      <c r="D10" s="31"/>
      <c r="E10" s="68"/>
      <c r="F10" s="31"/>
      <c r="G10" s="70">
        <f t="shared" si="0"/>
        <v>-22902.039000000001</v>
      </c>
    </row>
    <row r="11" spans="2:8">
      <c r="B11" s="69" t="s">
        <v>27</v>
      </c>
      <c r="C11" s="70">
        <v>-274827.01500000001</v>
      </c>
      <c r="D11" s="31"/>
      <c r="E11" s="68"/>
      <c r="F11" s="31"/>
      <c r="G11" s="70">
        <f t="shared" si="0"/>
        <v>-274827.01500000001</v>
      </c>
    </row>
    <row r="12" spans="2:8">
      <c r="B12" s="69" t="s">
        <v>29</v>
      </c>
      <c r="C12" s="70">
        <v>-2257605.787</v>
      </c>
      <c r="D12" s="31"/>
      <c r="E12" s="68"/>
      <c r="F12" s="31"/>
      <c r="G12" s="70">
        <f t="shared" si="0"/>
        <v>-2257605.787</v>
      </c>
    </row>
    <row r="13" spans="2:8">
      <c r="B13" s="69" t="s">
        <v>72</v>
      </c>
      <c r="C13" s="70">
        <v>938977.46600000013</v>
      </c>
      <c r="D13" s="31"/>
      <c r="E13" s="68"/>
      <c r="F13" s="31"/>
      <c r="G13" s="70">
        <f t="shared" si="0"/>
        <v>938977.46600000013</v>
      </c>
    </row>
    <row r="14" spans="2:8">
      <c r="B14" s="69" t="s">
        <v>30</v>
      </c>
      <c r="C14" s="70">
        <v>-247398.29399999999</v>
      </c>
      <c r="D14" s="31"/>
      <c r="E14" s="68"/>
      <c r="F14" s="31"/>
      <c r="G14" s="70">
        <f t="shared" si="0"/>
        <v>-247398.29399999999</v>
      </c>
    </row>
    <row r="15" spans="2:8">
      <c r="B15" s="69" t="s">
        <v>117</v>
      </c>
      <c r="C15" s="70"/>
      <c r="D15" s="31"/>
      <c r="E15" s="68">
        <v>38466</v>
      </c>
      <c r="F15" s="31"/>
      <c r="G15" s="70">
        <f t="shared" si="0"/>
        <v>38466</v>
      </c>
    </row>
    <row r="16" spans="2:8">
      <c r="B16" s="69" t="s">
        <v>32</v>
      </c>
      <c r="C16" s="70">
        <v>-68665.256000000008</v>
      </c>
      <c r="D16" s="31"/>
      <c r="E16" s="68"/>
      <c r="F16" s="31"/>
      <c r="G16" s="70">
        <f t="shared" si="0"/>
        <v>-68665.256000000008</v>
      </c>
    </row>
    <row r="17" spans="2:7">
      <c r="B17" s="69" t="s">
        <v>33</v>
      </c>
      <c r="C17" s="70">
        <v>-109107.73700000001</v>
      </c>
      <c r="D17" s="31"/>
      <c r="E17" s="68"/>
      <c r="F17" s="31"/>
      <c r="G17" s="70">
        <f t="shared" si="0"/>
        <v>-109107.73700000001</v>
      </c>
    </row>
    <row r="18" spans="2:7">
      <c r="B18" s="69" t="s">
        <v>34</v>
      </c>
      <c r="C18" s="70">
        <v>1687407.3840000001</v>
      </c>
      <c r="D18" s="31"/>
      <c r="E18" s="68">
        <v>51068</v>
      </c>
      <c r="F18" s="31">
        <v>380030</v>
      </c>
      <c r="G18" s="70">
        <f t="shared" si="0"/>
        <v>2118505.3840000001</v>
      </c>
    </row>
    <row r="19" spans="2:7">
      <c r="B19" s="69" t="s">
        <v>18</v>
      </c>
      <c r="C19" s="70">
        <v>-36184.587</v>
      </c>
      <c r="D19" s="31"/>
      <c r="E19" s="68"/>
      <c r="F19" s="31"/>
      <c r="G19" s="70">
        <f t="shared" si="0"/>
        <v>-36184.587</v>
      </c>
    </row>
    <row r="20" spans="2:7">
      <c r="B20" s="69" t="s">
        <v>35</v>
      </c>
      <c r="C20" s="70">
        <v>398569.08800000005</v>
      </c>
      <c r="D20" s="31"/>
      <c r="E20" s="68">
        <v>12350</v>
      </c>
      <c r="F20" s="31"/>
      <c r="G20" s="70">
        <f t="shared" si="0"/>
        <v>410919.08800000005</v>
      </c>
    </row>
    <row r="21" spans="2:7">
      <c r="B21" s="69" t="s">
        <v>83</v>
      </c>
      <c r="C21" s="70">
        <v>-271630.76300000004</v>
      </c>
      <c r="D21" s="31"/>
      <c r="E21" s="68"/>
      <c r="F21" s="31"/>
      <c r="G21" s="70">
        <f t="shared" si="0"/>
        <v>-271630.76300000004</v>
      </c>
    </row>
    <row r="22" spans="2:7">
      <c r="B22" s="69" t="s">
        <v>113</v>
      </c>
      <c r="C22" s="70"/>
      <c r="D22" s="31"/>
      <c r="E22" s="68">
        <v>-13031</v>
      </c>
      <c r="F22" s="31"/>
      <c r="G22" s="70">
        <f t="shared" si="0"/>
        <v>-13031</v>
      </c>
    </row>
    <row r="23" spans="2:7">
      <c r="B23" s="69" t="s">
        <v>38</v>
      </c>
      <c r="C23" s="70">
        <v>-317977.44500000001</v>
      </c>
      <c r="D23" s="31"/>
      <c r="E23" s="68"/>
      <c r="F23" s="31"/>
      <c r="G23" s="70">
        <f t="shared" si="0"/>
        <v>-317977.44500000001</v>
      </c>
    </row>
    <row r="24" spans="2:7">
      <c r="B24" s="69" t="s">
        <v>112</v>
      </c>
      <c r="C24" s="70"/>
      <c r="D24" s="31"/>
      <c r="E24" s="68">
        <v>-4036</v>
      </c>
      <c r="F24" s="31">
        <v>56519</v>
      </c>
      <c r="G24" s="70">
        <f t="shared" si="0"/>
        <v>52483</v>
      </c>
    </row>
    <row r="25" spans="2:7">
      <c r="B25" s="69" t="s">
        <v>39</v>
      </c>
      <c r="C25" s="70">
        <v>-217655.65099999998</v>
      </c>
      <c r="D25" s="31"/>
      <c r="E25" s="68">
        <v>60067</v>
      </c>
      <c r="F25" s="31">
        <v>29179</v>
      </c>
      <c r="G25" s="70">
        <f t="shared" si="0"/>
        <v>-128409.65099999998</v>
      </c>
    </row>
    <row r="26" spans="2:7">
      <c r="B26" s="69" t="s">
        <v>84</v>
      </c>
      <c r="C26" s="70">
        <v>41576906.611999996</v>
      </c>
      <c r="D26" s="31">
        <v>790</v>
      </c>
      <c r="E26" s="68">
        <v>483238</v>
      </c>
      <c r="F26" s="31">
        <v>3970507</v>
      </c>
      <c r="G26" s="70">
        <f t="shared" si="0"/>
        <v>46031441.611999996</v>
      </c>
    </row>
    <row r="27" spans="2:7">
      <c r="B27" s="69" t="s">
        <v>111</v>
      </c>
      <c r="C27" s="70">
        <v>7607207.0940000014</v>
      </c>
      <c r="D27" s="31"/>
      <c r="E27" s="68"/>
      <c r="F27" s="31"/>
      <c r="G27" s="70">
        <f t="shared" si="0"/>
        <v>7607207.0940000014</v>
      </c>
    </row>
    <row r="28" spans="2:7">
      <c r="B28" s="69" t="s">
        <v>110</v>
      </c>
      <c r="C28" s="70">
        <v>1555680.906</v>
      </c>
      <c r="D28" s="31"/>
      <c r="E28" s="68">
        <v>9495</v>
      </c>
      <c r="F28" s="31">
        <v>98623</v>
      </c>
      <c r="G28" s="70">
        <f t="shared" si="0"/>
        <v>1663798.906</v>
      </c>
    </row>
    <row r="29" spans="2:7">
      <c r="B29" s="69" t="s">
        <v>42</v>
      </c>
      <c r="C29" s="70">
        <v>-444626.761</v>
      </c>
      <c r="D29" s="31"/>
      <c r="E29" s="68">
        <v>5368</v>
      </c>
      <c r="F29" s="31"/>
      <c r="G29" s="70">
        <f t="shared" si="0"/>
        <v>-439258.761</v>
      </c>
    </row>
    <row r="30" spans="2:7">
      <c r="B30" s="69" t="s">
        <v>43</v>
      </c>
      <c r="C30" s="70">
        <v>-71222.33</v>
      </c>
      <c r="D30" s="31"/>
      <c r="E30" s="68"/>
      <c r="F30" s="31"/>
      <c r="G30" s="70">
        <f t="shared" si="0"/>
        <v>-71222.33</v>
      </c>
    </row>
    <row r="31" spans="2:7">
      <c r="B31" s="69" t="s">
        <v>44</v>
      </c>
      <c r="C31" s="70">
        <v>1171732.476</v>
      </c>
      <c r="D31" s="31"/>
      <c r="E31" s="68"/>
      <c r="F31" s="31"/>
      <c r="G31" s="70">
        <f t="shared" si="0"/>
        <v>1171732.476</v>
      </c>
    </row>
    <row r="32" spans="2:7">
      <c r="B32" s="69" t="s">
        <v>86</v>
      </c>
      <c r="C32" s="70">
        <v>2705725.6800000006</v>
      </c>
      <c r="D32" s="31"/>
      <c r="E32" s="68">
        <v>2877</v>
      </c>
      <c r="F32" s="31"/>
      <c r="G32" s="70">
        <f t="shared" si="0"/>
        <v>2708602.6800000006</v>
      </c>
    </row>
    <row r="33" spans="2:7">
      <c r="B33" s="69" t="s">
        <v>45</v>
      </c>
      <c r="C33" s="70">
        <v>560048.37300000002</v>
      </c>
      <c r="D33" s="31"/>
      <c r="E33" s="68"/>
      <c r="F33" s="31"/>
      <c r="G33" s="70">
        <f t="shared" si="0"/>
        <v>560048.37300000002</v>
      </c>
    </row>
    <row r="34" spans="2:7">
      <c r="B34" s="69" t="s">
        <v>87</v>
      </c>
      <c r="C34" s="70">
        <v>-75102.813999999998</v>
      </c>
      <c r="D34" s="31"/>
      <c r="E34" s="68"/>
      <c r="F34" s="31"/>
      <c r="G34" s="70">
        <f t="shared" si="0"/>
        <v>-75102.813999999998</v>
      </c>
    </row>
    <row r="35" spans="2:7">
      <c r="B35" s="69" t="s">
        <v>109</v>
      </c>
      <c r="C35" s="70">
        <v>-30561.069</v>
      </c>
      <c r="D35" s="31"/>
      <c r="E35" s="68"/>
      <c r="F35" s="31"/>
      <c r="G35" s="70">
        <f t="shared" si="0"/>
        <v>-30561.069</v>
      </c>
    </row>
    <row r="36" spans="2:7">
      <c r="B36" s="69" t="s">
        <v>107</v>
      </c>
      <c r="C36" s="70">
        <v>-183023.068</v>
      </c>
      <c r="D36" s="31"/>
      <c r="E36" s="68"/>
      <c r="F36" s="31"/>
      <c r="G36" s="70">
        <f t="shared" si="0"/>
        <v>-183023.068</v>
      </c>
    </row>
    <row r="37" spans="2:7">
      <c r="B37" s="69" t="s">
        <v>126</v>
      </c>
      <c r="C37" s="70">
        <v>182772.16899999999</v>
      </c>
      <c r="D37" s="31"/>
      <c r="E37" s="68"/>
      <c r="F37" s="31"/>
      <c r="G37" s="70">
        <f t="shared" si="0"/>
        <v>182772.16899999999</v>
      </c>
    </row>
    <row r="38" spans="2:7">
      <c r="B38" s="69" t="s">
        <v>106</v>
      </c>
      <c r="C38" s="70">
        <v>-66323.131000000008</v>
      </c>
      <c r="D38" s="31"/>
      <c r="E38" s="68"/>
      <c r="F38" s="31"/>
      <c r="G38" s="70">
        <f t="shared" si="0"/>
        <v>-66323.131000000008</v>
      </c>
    </row>
    <row r="39" spans="2:7">
      <c r="B39" s="69" t="s">
        <v>50</v>
      </c>
      <c r="C39" s="70">
        <v>-678117.75600000005</v>
      </c>
      <c r="D39" s="31"/>
      <c r="E39" s="68">
        <v>113122</v>
      </c>
      <c r="F39" s="31">
        <v>93832</v>
      </c>
      <c r="G39" s="70">
        <f t="shared" ref="G39:G68" si="1">SUM(C39:F39)</f>
        <v>-471163.75600000005</v>
      </c>
    </row>
    <row r="40" spans="2:7">
      <c r="B40" s="69" t="s">
        <v>88</v>
      </c>
      <c r="C40" s="70">
        <v>-44374.896000000001</v>
      </c>
      <c r="D40" s="31"/>
      <c r="E40" s="68"/>
      <c r="F40" s="31"/>
      <c r="G40" s="70">
        <f t="shared" si="1"/>
        <v>-44374.896000000001</v>
      </c>
    </row>
    <row r="41" spans="2:7">
      <c r="B41" s="69" t="s">
        <v>51</v>
      </c>
      <c r="C41" s="70">
        <v>-134344.361</v>
      </c>
      <c r="D41" s="31"/>
      <c r="E41" s="68">
        <v>960</v>
      </c>
      <c r="F41" s="31"/>
      <c r="G41" s="70">
        <f t="shared" si="1"/>
        <v>-133384.361</v>
      </c>
    </row>
    <row r="42" spans="2:7">
      <c r="B42" s="69" t="s">
        <v>52</v>
      </c>
      <c r="C42" s="70">
        <v>-57757.61</v>
      </c>
      <c r="D42" s="31"/>
      <c r="E42" s="68"/>
      <c r="F42" s="31"/>
      <c r="G42" s="70">
        <f t="shared" si="1"/>
        <v>-57757.61</v>
      </c>
    </row>
    <row r="43" spans="2:7">
      <c r="B43" s="69" t="s">
        <v>53</v>
      </c>
      <c r="C43" s="70">
        <v>-116115.094</v>
      </c>
      <c r="D43" s="31"/>
      <c r="E43" s="68">
        <v>5992</v>
      </c>
      <c r="F43" s="31"/>
      <c r="G43" s="70">
        <f t="shared" si="1"/>
        <v>-110123.094</v>
      </c>
    </row>
    <row r="44" spans="2:7">
      <c r="B44" s="69" t="s">
        <v>89</v>
      </c>
      <c r="C44" s="70">
        <v>3934047.051</v>
      </c>
      <c r="D44" s="31"/>
      <c r="E44" s="68"/>
      <c r="F44" s="31"/>
      <c r="G44" s="70">
        <f t="shared" si="1"/>
        <v>3934047.051</v>
      </c>
    </row>
    <row r="45" spans="2:7">
      <c r="B45" s="69" t="s">
        <v>54</v>
      </c>
      <c r="C45" s="70">
        <v>-402718.11</v>
      </c>
      <c r="D45" s="31"/>
      <c r="E45" s="68"/>
      <c r="F45" s="31"/>
      <c r="G45" s="70">
        <f t="shared" si="1"/>
        <v>-402718.11</v>
      </c>
    </row>
    <row r="46" spans="2:7">
      <c r="B46" s="69" t="s">
        <v>55</v>
      </c>
      <c r="C46" s="70">
        <v>140931.45500000002</v>
      </c>
      <c r="D46" s="31"/>
      <c r="E46" s="68"/>
      <c r="F46" s="31"/>
      <c r="G46" s="70">
        <f t="shared" si="1"/>
        <v>140931.45500000002</v>
      </c>
    </row>
    <row r="47" spans="2:7">
      <c r="B47" s="69" t="s">
        <v>56</v>
      </c>
      <c r="C47" s="70">
        <v>267436.33500000002</v>
      </c>
      <c r="D47" s="31"/>
      <c r="E47" s="68"/>
      <c r="F47" s="31"/>
      <c r="G47" s="70">
        <f t="shared" si="1"/>
        <v>267436.33500000002</v>
      </c>
    </row>
    <row r="48" spans="2:7">
      <c r="B48" s="69" t="s">
        <v>78</v>
      </c>
      <c r="C48" s="70">
        <v>-68173.89</v>
      </c>
      <c r="D48" s="31"/>
      <c r="E48" s="68"/>
      <c r="F48" s="31"/>
      <c r="G48" s="70">
        <f t="shared" si="1"/>
        <v>-68173.89</v>
      </c>
    </row>
    <row r="49" spans="2:7">
      <c r="B49" s="69" t="s">
        <v>90</v>
      </c>
      <c r="C49" s="70">
        <v>-3756.0940000000001</v>
      </c>
      <c r="D49" s="31"/>
      <c r="E49" s="68"/>
      <c r="F49" s="31"/>
      <c r="G49" s="70">
        <f t="shared" si="1"/>
        <v>-3756.0940000000001</v>
      </c>
    </row>
    <row r="50" spans="2:7">
      <c r="B50" s="69" t="s">
        <v>58</v>
      </c>
      <c r="C50" s="70">
        <v>89098.689999999988</v>
      </c>
      <c r="D50" s="31"/>
      <c r="E50" s="68">
        <v>-30</v>
      </c>
      <c r="F50" s="31"/>
      <c r="G50" s="70">
        <f t="shared" si="1"/>
        <v>89068.689999999988</v>
      </c>
    </row>
    <row r="51" spans="2:7">
      <c r="B51" s="69" t="s">
        <v>105</v>
      </c>
      <c r="C51" s="70">
        <v>-28220.954000000002</v>
      </c>
      <c r="D51" s="31"/>
      <c r="E51" s="68"/>
      <c r="F51" s="31"/>
      <c r="G51" s="70">
        <f t="shared" si="1"/>
        <v>-28220.954000000002</v>
      </c>
    </row>
    <row r="52" spans="2:7">
      <c r="B52" s="69" t="s">
        <v>91</v>
      </c>
      <c r="C52" s="70">
        <v>-635.52499999999998</v>
      </c>
      <c r="D52" s="31"/>
      <c r="E52" s="68"/>
      <c r="F52" s="31"/>
      <c r="G52" s="70">
        <f t="shared" si="1"/>
        <v>-635.52499999999998</v>
      </c>
    </row>
    <row r="53" spans="2:7">
      <c r="B53" s="69" t="s">
        <v>92</v>
      </c>
      <c r="C53" s="70">
        <v>-727797.38599999994</v>
      </c>
      <c r="D53" s="31"/>
      <c r="E53" s="68">
        <v>7735</v>
      </c>
      <c r="F53" s="31"/>
      <c r="G53" s="70">
        <f t="shared" si="1"/>
        <v>-720062.38599999994</v>
      </c>
    </row>
    <row r="54" spans="2:7">
      <c r="B54" s="69" t="s">
        <v>125</v>
      </c>
      <c r="C54" s="70">
        <v>-15000</v>
      </c>
      <c r="D54" s="31"/>
      <c r="E54" s="68"/>
      <c r="F54" s="31"/>
      <c r="G54" s="70">
        <f t="shared" si="1"/>
        <v>-15000</v>
      </c>
    </row>
    <row r="55" spans="2:7">
      <c r="B55" s="69" t="s">
        <v>104</v>
      </c>
      <c r="C55" s="70">
        <v>-152766.01</v>
      </c>
      <c r="D55" s="31"/>
      <c r="E55" s="68">
        <v>23744</v>
      </c>
      <c r="F55" s="31">
        <v>12701</v>
      </c>
      <c r="G55" s="70">
        <f t="shared" si="1"/>
        <v>-116321.01000000001</v>
      </c>
    </row>
    <row r="56" spans="2:7">
      <c r="B56" s="69" t="s">
        <v>63</v>
      </c>
      <c r="C56" s="70">
        <v>-54764.216999999997</v>
      </c>
      <c r="D56" s="31"/>
      <c r="E56" s="68"/>
      <c r="F56" s="31"/>
      <c r="G56" s="70">
        <f t="shared" si="1"/>
        <v>-54764.216999999997</v>
      </c>
    </row>
    <row r="57" spans="2:7">
      <c r="B57" s="69" t="s">
        <v>64</v>
      </c>
      <c r="C57" s="70">
        <v>691811.49599999993</v>
      </c>
      <c r="D57" s="31"/>
      <c r="E57" s="68"/>
      <c r="F57" s="31"/>
      <c r="G57" s="70">
        <f t="shared" si="1"/>
        <v>691811.49599999993</v>
      </c>
    </row>
    <row r="58" spans="2:7">
      <c r="B58" s="69" t="s">
        <v>65</v>
      </c>
      <c r="C58" s="70">
        <v>-34229.576999999997</v>
      </c>
      <c r="D58" s="31"/>
      <c r="E58" s="68"/>
      <c r="F58" s="31"/>
      <c r="G58" s="70">
        <f t="shared" si="1"/>
        <v>-34229.576999999997</v>
      </c>
    </row>
    <row r="59" spans="2:7">
      <c r="B59" s="69" t="s">
        <v>66</v>
      </c>
      <c r="C59" s="70">
        <v>2938836.5890000002</v>
      </c>
      <c r="D59" s="31"/>
      <c r="E59" s="68"/>
      <c r="F59" s="31"/>
      <c r="G59" s="70">
        <f t="shared" si="1"/>
        <v>2938836.5890000002</v>
      </c>
    </row>
    <row r="60" spans="2:7">
      <c r="B60" s="69" t="s">
        <v>93</v>
      </c>
      <c r="C60" s="79">
        <v>1673352.31</v>
      </c>
      <c r="D60" s="31"/>
      <c r="E60" s="68"/>
      <c r="F60" s="31"/>
      <c r="G60" s="70">
        <f t="shared" si="1"/>
        <v>1673352.31</v>
      </c>
    </row>
    <row r="61" spans="2:7">
      <c r="B61" s="69" t="s">
        <v>67</v>
      </c>
      <c r="C61" s="70">
        <v>-253720.19699999999</v>
      </c>
      <c r="D61" s="31"/>
      <c r="E61" s="68">
        <v>2877</v>
      </c>
      <c r="F61" s="31"/>
      <c r="G61" s="70">
        <f t="shared" si="1"/>
        <v>-250843.19699999999</v>
      </c>
    </row>
    <row r="62" spans="2:7">
      <c r="B62" s="69" t="s">
        <v>94</v>
      </c>
      <c r="C62" s="70">
        <v>-369097.22500000003</v>
      </c>
      <c r="D62" s="31"/>
      <c r="E62" s="68"/>
      <c r="F62" s="31"/>
      <c r="G62" s="70">
        <f t="shared" si="1"/>
        <v>-369097.22500000003</v>
      </c>
    </row>
    <row r="63" spans="2:7">
      <c r="B63" s="69" t="s">
        <v>68</v>
      </c>
      <c r="C63" s="70">
        <v>5167.1889999998966</v>
      </c>
      <c r="D63" s="31"/>
      <c r="E63" s="68">
        <v>-10119</v>
      </c>
      <c r="F63" s="31"/>
      <c r="G63" s="70">
        <f t="shared" si="1"/>
        <v>-4951.8110000001034</v>
      </c>
    </row>
    <row r="64" spans="2:7">
      <c r="B64" s="69" t="s">
        <v>77</v>
      </c>
      <c r="C64" s="70">
        <v>-241834.56099999999</v>
      </c>
      <c r="D64" s="31"/>
      <c r="E64" s="68"/>
      <c r="F64" s="31"/>
      <c r="G64" s="70">
        <f t="shared" si="1"/>
        <v>-241834.56099999999</v>
      </c>
    </row>
    <row r="65" spans="2:7">
      <c r="B65" s="69" t="s">
        <v>69</v>
      </c>
      <c r="C65" s="70">
        <v>-776271.40500000003</v>
      </c>
      <c r="D65" s="31"/>
      <c r="E65" s="68"/>
      <c r="F65" s="31"/>
      <c r="G65" s="70">
        <f t="shared" si="1"/>
        <v>-776271.40500000003</v>
      </c>
    </row>
    <row r="66" spans="2:7">
      <c r="B66" s="69" t="s">
        <v>70</v>
      </c>
      <c r="C66" s="70">
        <v>-246286.864</v>
      </c>
      <c r="D66" s="31"/>
      <c r="E66" s="68">
        <v>9905</v>
      </c>
      <c r="F66" s="31"/>
      <c r="G66" s="70">
        <f t="shared" si="1"/>
        <v>-236381.864</v>
      </c>
    </row>
    <row r="67" spans="2:7">
      <c r="B67" s="69" t="s">
        <v>76</v>
      </c>
      <c r="C67" s="70">
        <v>-389346.821</v>
      </c>
      <c r="D67" s="31"/>
      <c r="E67" s="68"/>
      <c r="F67" s="31"/>
      <c r="G67" s="70">
        <f t="shared" si="1"/>
        <v>-389346.821</v>
      </c>
    </row>
    <row r="68" spans="2:7">
      <c r="B68" s="69" t="s">
        <v>71</v>
      </c>
      <c r="C68" s="67">
        <v>381862.33399999997</v>
      </c>
      <c r="D68" s="31">
        <v>215</v>
      </c>
      <c r="E68" s="68">
        <v>15404</v>
      </c>
      <c r="F68" s="31">
        <v>74236</v>
      </c>
      <c r="G68" s="67">
        <f t="shared" si="1"/>
        <v>471717.33399999997</v>
      </c>
    </row>
    <row r="69" spans="2:7">
      <c r="B69" s="64" t="s">
        <v>124</v>
      </c>
      <c r="C69" s="62">
        <v>65049094.722000018</v>
      </c>
      <c r="D69" s="63">
        <f>SUM(D7:D68)</f>
        <v>1005</v>
      </c>
      <c r="E69" s="52">
        <f>SUM(E7:E68)</f>
        <v>939155</v>
      </c>
      <c r="F69" s="63">
        <f>SUM(F7:F68)</f>
        <v>5181970</v>
      </c>
      <c r="G69" s="62">
        <f>SUM(G7:G68)</f>
        <v>71171224.722000018</v>
      </c>
    </row>
    <row r="70" spans="2:7">
      <c r="B70" s="66" t="s">
        <v>102</v>
      </c>
      <c r="C70" s="61"/>
      <c r="D70" s="65">
        <v>5550</v>
      </c>
      <c r="E70" s="57"/>
      <c r="F70" s="65"/>
      <c r="G70" s="61">
        <v>5550</v>
      </c>
    </row>
    <row r="71" spans="2:7">
      <c r="B71" s="64" t="s">
        <v>101</v>
      </c>
      <c r="C71" s="62"/>
      <c r="D71" s="63">
        <f>SUM(D69:D70)</f>
        <v>6555</v>
      </c>
      <c r="E71" s="63">
        <f>SUM(E69:E70)</f>
        <v>939155</v>
      </c>
      <c r="F71" s="63">
        <f>SUM(F69:F70)</f>
        <v>5181970</v>
      </c>
      <c r="G71" s="62">
        <f>SUM(G69:G70)</f>
        <v>71176774.722000018</v>
      </c>
    </row>
    <row r="72" spans="2:7">
      <c r="B72" s="61" t="s">
        <v>100</v>
      </c>
      <c r="C72" s="61"/>
      <c r="D72" s="60"/>
      <c r="E72" s="59"/>
      <c r="F72" s="58"/>
      <c r="G72" s="57">
        <v>87157000</v>
      </c>
    </row>
    <row r="73" spans="2:7">
      <c r="B73" s="56" t="s">
        <v>124</v>
      </c>
      <c r="C73" s="55"/>
      <c r="D73" s="53"/>
      <c r="E73" s="54"/>
      <c r="F73" s="53"/>
      <c r="G73" s="52">
        <f>SUM(G71:G72)</f>
        <v>158333774.722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73"/>
  <sheetViews>
    <sheetView topLeftCell="A31" workbookViewId="0">
      <selection activeCell="B3" sqref="B3:G4"/>
    </sheetView>
  </sheetViews>
  <sheetFormatPr baseColWidth="10" defaultRowHeight="15"/>
  <cols>
    <col min="2" max="2" width="37" customWidth="1"/>
    <col min="4" max="4" width="11.7109375" bestFit="1" customWidth="1"/>
    <col min="5" max="6" width="13.28515625" bestFit="1" customWidth="1"/>
    <col min="7" max="7" width="14.28515625" bestFit="1" customWidth="1"/>
  </cols>
  <sheetData>
    <row r="2" spans="2:8" ht="30.75" customHeight="1"/>
    <row r="3" spans="2:8" ht="60" customHeight="1">
      <c r="B3" s="117" t="s">
        <v>129</v>
      </c>
      <c r="C3" s="117"/>
      <c r="D3" s="117"/>
      <c r="E3" s="117"/>
      <c r="F3" s="117"/>
      <c r="G3" s="117"/>
    </row>
    <row r="4" spans="2:8" ht="15" customHeight="1">
      <c r="B4" s="117"/>
      <c r="C4" s="117"/>
      <c r="D4" s="117"/>
      <c r="E4" s="117"/>
      <c r="F4" s="117"/>
      <c r="G4" s="117"/>
      <c r="H4" s="78"/>
    </row>
    <row r="5" spans="2:8">
      <c r="B5" s="77" t="s">
        <v>123</v>
      </c>
    </row>
    <row r="6" spans="2:8">
      <c r="B6" s="76" t="s">
        <v>122</v>
      </c>
      <c r="C6" s="74" t="s">
        <v>121</v>
      </c>
      <c r="D6" s="75" t="s">
        <v>120</v>
      </c>
      <c r="E6" s="75" t="s">
        <v>119</v>
      </c>
      <c r="F6" s="75" t="s">
        <v>118</v>
      </c>
      <c r="G6" s="74" t="s">
        <v>103</v>
      </c>
    </row>
    <row r="7" spans="2:8">
      <c r="B7" s="73" t="s">
        <v>25</v>
      </c>
      <c r="C7" s="71">
        <v>7789178.4730000021</v>
      </c>
      <c r="D7" s="31"/>
      <c r="E7" s="72">
        <v>28909</v>
      </c>
      <c r="F7" s="31">
        <v>59691</v>
      </c>
      <c r="G7" s="71">
        <f t="shared" ref="G7:G38" si="0">SUM(C7:F7)</f>
        <v>7877778.4730000021</v>
      </c>
    </row>
    <row r="8" spans="2:8">
      <c r="B8" s="69" t="s">
        <v>82</v>
      </c>
      <c r="C8" s="70">
        <v>-1048146.144</v>
      </c>
      <c r="D8" s="31"/>
      <c r="E8" s="68">
        <v>113146</v>
      </c>
      <c r="F8" s="31"/>
      <c r="G8" s="70">
        <f t="shared" si="0"/>
        <v>-935000.14399999997</v>
      </c>
    </row>
    <row r="9" spans="2:8">
      <c r="B9" s="69" t="s">
        <v>26</v>
      </c>
      <c r="C9" s="70">
        <v>-93766.97</v>
      </c>
      <c r="D9" s="31"/>
      <c r="E9" s="68"/>
      <c r="F9" s="31"/>
      <c r="G9" s="70">
        <f t="shared" si="0"/>
        <v>-93766.97</v>
      </c>
    </row>
    <row r="10" spans="2:8">
      <c r="B10" s="69" t="s">
        <v>27</v>
      </c>
      <c r="C10" s="70">
        <v>-580282.62600000005</v>
      </c>
      <c r="D10" s="31"/>
      <c r="E10" s="68">
        <v>-551</v>
      </c>
      <c r="F10" s="31"/>
      <c r="G10" s="70">
        <f t="shared" si="0"/>
        <v>-580833.62600000005</v>
      </c>
    </row>
    <row r="11" spans="2:8">
      <c r="B11" s="69" t="s">
        <v>28</v>
      </c>
      <c r="C11" s="70">
        <v>-3746875.7509999997</v>
      </c>
      <c r="D11" s="31"/>
      <c r="E11" s="68"/>
      <c r="F11" s="31">
        <v>88631</v>
      </c>
      <c r="G11" s="70">
        <f t="shared" si="0"/>
        <v>-3658244.7509999997</v>
      </c>
    </row>
    <row r="12" spans="2:8">
      <c r="B12" s="69" t="s">
        <v>29</v>
      </c>
      <c r="C12" s="70">
        <v>-39897.395999999993</v>
      </c>
      <c r="D12" s="31"/>
      <c r="E12" s="68">
        <v>13280</v>
      </c>
      <c r="F12" s="31">
        <v>210092</v>
      </c>
      <c r="G12" s="70">
        <f t="shared" si="0"/>
        <v>183474.60399999999</v>
      </c>
    </row>
    <row r="13" spans="2:8">
      <c r="B13" s="69" t="s">
        <v>72</v>
      </c>
      <c r="C13" s="70">
        <v>693197.20400000003</v>
      </c>
      <c r="D13" s="31"/>
      <c r="E13" s="68"/>
      <c r="F13" s="31"/>
      <c r="G13" s="70">
        <f t="shared" si="0"/>
        <v>693197.20400000003</v>
      </c>
    </row>
    <row r="14" spans="2:8">
      <c r="B14" s="69" t="s">
        <v>30</v>
      </c>
      <c r="C14" s="70">
        <v>-293205.53000000003</v>
      </c>
      <c r="D14" s="31"/>
      <c r="E14" s="68"/>
      <c r="F14" s="31"/>
      <c r="G14" s="70">
        <f t="shared" si="0"/>
        <v>-293205.53000000003</v>
      </c>
    </row>
    <row r="15" spans="2:8">
      <c r="B15" s="69" t="s">
        <v>117</v>
      </c>
      <c r="C15" s="70"/>
      <c r="D15" s="31"/>
      <c r="E15" s="68">
        <v>10882</v>
      </c>
      <c r="F15" s="31"/>
      <c r="G15" s="70">
        <f t="shared" si="0"/>
        <v>10882</v>
      </c>
    </row>
    <row r="16" spans="2:8">
      <c r="B16" s="69" t="s">
        <v>32</v>
      </c>
      <c r="C16" s="70">
        <v>-148464.133</v>
      </c>
      <c r="D16" s="31"/>
      <c r="E16" s="68"/>
      <c r="F16" s="31"/>
      <c r="G16" s="70">
        <f t="shared" si="0"/>
        <v>-148464.133</v>
      </c>
    </row>
    <row r="17" spans="2:7">
      <c r="B17" s="69" t="s">
        <v>33</v>
      </c>
      <c r="C17" s="70">
        <v>-123893.554</v>
      </c>
      <c r="D17" s="31"/>
      <c r="E17" s="68"/>
      <c r="F17" s="31"/>
      <c r="G17" s="70">
        <f t="shared" si="0"/>
        <v>-123893.554</v>
      </c>
    </row>
    <row r="18" spans="2:7">
      <c r="B18" s="69" t="s">
        <v>34</v>
      </c>
      <c r="C18" s="70">
        <v>-546384.06400000001</v>
      </c>
      <c r="D18" s="31"/>
      <c r="E18" s="68">
        <v>65042</v>
      </c>
      <c r="F18" s="31">
        <v>405692</v>
      </c>
      <c r="G18" s="70">
        <f t="shared" si="0"/>
        <v>-75650.064000000013</v>
      </c>
    </row>
    <row r="19" spans="2:7">
      <c r="B19" s="69" t="s">
        <v>18</v>
      </c>
      <c r="C19" s="70">
        <v>-14672.491</v>
      </c>
      <c r="D19" s="31"/>
      <c r="E19" s="68"/>
      <c r="F19" s="31"/>
      <c r="G19" s="70">
        <f t="shared" si="0"/>
        <v>-14672.491</v>
      </c>
    </row>
    <row r="20" spans="2:7">
      <c r="B20" s="69" t="s">
        <v>116</v>
      </c>
      <c r="C20" s="70">
        <v>55320.385999999984</v>
      </c>
      <c r="D20" s="31"/>
      <c r="E20" s="68"/>
      <c r="F20" s="31"/>
      <c r="G20" s="70">
        <f t="shared" si="0"/>
        <v>55320.385999999984</v>
      </c>
    </row>
    <row r="21" spans="2:7">
      <c r="B21" s="69" t="s">
        <v>35</v>
      </c>
      <c r="C21" s="70">
        <v>-65531.231000000007</v>
      </c>
      <c r="D21" s="31"/>
      <c r="E21" s="68">
        <v>-2587</v>
      </c>
      <c r="F21" s="31"/>
      <c r="G21" s="70">
        <f t="shared" si="0"/>
        <v>-68118.231</v>
      </c>
    </row>
    <row r="22" spans="2:7">
      <c r="B22" s="69" t="s">
        <v>115</v>
      </c>
      <c r="C22" s="70">
        <v>-700895.82499999995</v>
      </c>
      <c r="D22" s="31"/>
      <c r="E22" s="68"/>
      <c r="F22" s="31"/>
      <c r="G22" s="70">
        <f t="shared" si="0"/>
        <v>-700895.82499999995</v>
      </c>
    </row>
    <row r="23" spans="2:7">
      <c r="B23" s="69" t="s">
        <v>114</v>
      </c>
      <c r="C23" s="70">
        <v>11338.190000000002</v>
      </c>
      <c r="D23" s="31"/>
      <c r="E23" s="68">
        <v>276</v>
      </c>
      <c r="F23" s="31">
        <v>79502</v>
      </c>
      <c r="G23" s="70">
        <f t="shared" si="0"/>
        <v>91116.19</v>
      </c>
    </row>
    <row r="24" spans="2:7">
      <c r="B24" s="69" t="s">
        <v>83</v>
      </c>
      <c r="C24" s="70">
        <v>-454785.50399999996</v>
      </c>
      <c r="D24" s="31"/>
      <c r="E24" s="68"/>
      <c r="F24" s="31"/>
      <c r="G24" s="70">
        <f t="shared" si="0"/>
        <v>-454785.50399999996</v>
      </c>
    </row>
    <row r="25" spans="2:7">
      <c r="B25" s="69" t="s">
        <v>113</v>
      </c>
      <c r="C25" s="70"/>
      <c r="D25" s="31"/>
      <c r="E25" s="68">
        <v>15908</v>
      </c>
      <c r="F25" s="31"/>
      <c r="G25" s="70">
        <f t="shared" si="0"/>
        <v>15908</v>
      </c>
    </row>
    <row r="26" spans="2:7">
      <c r="B26" s="69" t="s">
        <v>38</v>
      </c>
      <c r="C26" s="70">
        <v>-563250.16199999989</v>
      </c>
      <c r="D26" s="31"/>
      <c r="E26" s="68"/>
      <c r="F26" s="31"/>
      <c r="G26" s="70">
        <f t="shared" si="0"/>
        <v>-563250.16199999989</v>
      </c>
    </row>
    <row r="27" spans="2:7">
      <c r="B27" s="69" t="s">
        <v>39</v>
      </c>
      <c r="C27" s="70">
        <v>-249309.497</v>
      </c>
      <c r="D27" s="31"/>
      <c r="E27" s="68">
        <v>88499</v>
      </c>
      <c r="F27" s="31">
        <v>56134</v>
      </c>
      <c r="G27" s="70">
        <f t="shared" si="0"/>
        <v>-104676.497</v>
      </c>
    </row>
    <row r="28" spans="2:7">
      <c r="B28" s="69" t="s">
        <v>112</v>
      </c>
      <c r="C28" s="70"/>
      <c r="D28" s="31"/>
      <c r="E28" s="68">
        <v>22386</v>
      </c>
      <c r="F28" s="31">
        <v>55282</v>
      </c>
      <c r="G28" s="70">
        <f t="shared" si="0"/>
        <v>77668</v>
      </c>
    </row>
    <row r="29" spans="2:7">
      <c r="B29" s="69" t="s">
        <v>40</v>
      </c>
      <c r="C29" s="70">
        <v>-4768.134</v>
      </c>
      <c r="D29" s="31"/>
      <c r="E29" s="68"/>
      <c r="F29" s="31"/>
      <c r="G29" s="70">
        <f t="shared" si="0"/>
        <v>-4768.134</v>
      </c>
    </row>
    <row r="30" spans="2:7">
      <c r="B30" s="69" t="s">
        <v>84</v>
      </c>
      <c r="C30" s="70">
        <v>32938579.614000004</v>
      </c>
      <c r="D30" s="31"/>
      <c r="E30" s="68">
        <v>517078</v>
      </c>
      <c r="F30" s="31">
        <v>3908063</v>
      </c>
      <c r="G30" s="70">
        <f t="shared" si="0"/>
        <v>37363720.614000008</v>
      </c>
    </row>
    <row r="31" spans="2:7">
      <c r="B31" s="69" t="s">
        <v>111</v>
      </c>
      <c r="C31" s="70">
        <v>2214517.11</v>
      </c>
      <c r="D31" s="31"/>
      <c r="E31" s="68">
        <v>7138</v>
      </c>
      <c r="F31" s="31">
        <v>93319</v>
      </c>
      <c r="G31" s="70">
        <f t="shared" si="0"/>
        <v>2314974.11</v>
      </c>
    </row>
    <row r="32" spans="2:7">
      <c r="B32" s="69" t="s">
        <v>110</v>
      </c>
      <c r="C32" s="70">
        <v>5031035.1499999994</v>
      </c>
      <c r="D32" s="31"/>
      <c r="E32" s="68"/>
      <c r="F32" s="31"/>
      <c r="G32" s="70">
        <f t="shared" si="0"/>
        <v>5031035.1499999994</v>
      </c>
    </row>
    <row r="33" spans="2:7">
      <c r="B33" s="69" t="s">
        <v>42</v>
      </c>
      <c r="C33" s="70">
        <v>-461410.22299999994</v>
      </c>
      <c r="D33" s="31"/>
      <c r="E33" s="68">
        <v>3720</v>
      </c>
      <c r="F33" s="31"/>
      <c r="G33" s="70">
        <f t="shared" si="0"/>
        <v>-457690.22299999994</v>
      </c>
    </row>
    <row r="34" spans="2:7">
      <c r="B34" s="69" t="s">
        <v>43</v>
      </c>
      <c r="C34" s="70">
        <v>-335729.815</v>
      </c>
      <c r="D34" s="31"/>
      <c r="E34" s="68"/>
      <c r="F34" s="31"/>
      <c r="G34" s="70">
        <f t="shared" si="0"/>
        <v>-335729.815</v>
      </c>
    </row>
    <row r="35" spans="2:7">
      <c r="B35" s="69" t="s">
        <v>44</v>
      </c>
      <c r="C35" s="70">
        <v>-224369.97599999997</v>
      </c>
      <c r="D35" s="31"/>
      <c r="E35" s="68"/>
      <c r="F35" s="31"/>
      <c r="G35" s="70">
        <f t="shared" si="0"/>
        <v>-224369.97599999997</v>
      </c>
    </row>
    <row r="36" spans="2:7">
      <c r="B36" s="69" t="s">
        <v>86</v>
      </c>
      <c r="C36" s="70">
        <v>3185679.9479999999</v>
      </c>
      <c r="D36" s="31"/>
      <c r="E36" s="68"/>
      <c r="F36" s="31"/>
      <c r="G36" s="70">
        <f t="shared" si="0"/>
        <v>3185679.9479999999</v>
      </c>
    </row>
    <row r="37" spans="2:7">
      <c r="B37" s="69" t="s">
        <v>45</v>
      </c>
      <c r="C37" s="70">
        <v>527255.65300000005</v>
      </c>
      <c r="D37" s="31"/>
      <c r="E37" s="68"/>
      <c r="F37" s="31"/>
      <c r="G37" s="70">
        <f t="shared" si="0"/>
        <v>527255.65300000005</v>
      </c>
    </row>
    <row r="38" spans="2:7">
      <c r="B38" s="69" t="s">
        <v>87</v>
      </c>
      <c r="C38" s="70">
        <v>-54520.864000000001</v>
      </c>
      <c r="D38" s="31"/>
      <c r="E38" s="68"/>
      <c r="F38" s="31"/>
      <c r="G38" s="70">
        <f t="shared" si="0"/>
        <v>-54520.864000000001</v>
      </c>
    </row>
    <row r="39" spans="2:7">
      <c r="B39" s="69" t="s">
        <v>109</v>
      </c>
      <c r="C39" s="70">
        <v>-96608.486000000004</v>
      </c>
      <c r="D39" s="31"/>
      <c r="E39" s="68"/>
      <c r="F39" s="31"/>
      <c r="G39" s="70">
        <f t="shared" ref="G39:G68" si="1">SUM(C39:F39)</f>
        <v>-96608.486000000004</v>
      </c>
    </row>
    <row r="40" spans="2:7">
      <c r="B40" s="69" t="s">
        <v>108</v>
      </c>
      <c r="C40" s="70"/>
      <c r="D40" s="31"/>
      <c r="E40" s="68">
        <v>-859</v>
      </c>
      <c r="F40" s="31"/>
      <c r="G40" s="70">
        <f t="shared" si="1"/>
        <v>-859</v>
      </c>
    </row>
    <row r="41" spans="2:7">
      <c r="B41" s="69" t="s">
        <v>107</v>
      </c>
      <c r="C41" s="70">
        <v>-470547.23499999999</v>
      </c>
      <c r="D41" s="31"/>
      <c r="E41" s="68"/>
      <c r="F41" s="31"/>
      <c r="G41" s="70">
        <f t="shared" si="1"/>
        <v>-470547.23499999999</v>
      </c>
    </row>
    <row r="42" spans="2:7">
      <c r="B42" s="69" t="s">
        <v>106</v>
      </c>
      <c r="C42" s="70">
        <v>-156983.96599999999</v>
      </c>
      <c r="D42" s="31"/>
      <c r="E42" s="68"/>
      <c r="F42" s="31"/>
      <c r="G42" s="70">
        <f t="shared" si="1"/>
        <v>-156983.96599999999</v>
      </c>
    </row>
    <row r="43" spans="2:7">
      <c r="B43" s="69" t="s">
        <v>50</v>
      </c>
      <c r="C43" s="70">
        <v>-2318327.8670000001</v>
      </c>
      <c r="D43" s="31"/>
      <c r="E43" s="68">
        <v>247623</v>
      </c>
      <c r="F43" s="31">
        <v>36694</v>
      </c>
      <c r="G43" s="70">
        <f t="shared" si="1"/>
        <v>-2034010.8670000001</v>
      </c>
    </row>
    <row r="44" spans="2:7">
      <c r="B44" s="69" t="s">
        <v>51</v>
      </c>
      <c r="C44" s="70">
        <v>-581135.11200000008</v>
      </c>
      <c r="D44" s="31">
        <v>887</v>
      </c>
      <c r="E44" s="68">
        <v>-18278</v>
      </c>
      <c r="F44" s="31"/>
      <c r="G44" s="70">
        <f t="shared" si="1"/>
        <v>-598526.11200000008</v>
      </c>
    </row>
    <row r="45" spans="2:7">
      <c r="B45" s="69" t="s">
        <v>52</v>
      </c>
      <c r="C45" s="70">
        <v>-168759.647</v>
      </c>
      <c r="D45" s="31"/>
      <c r="E45" s="68"/>
      <c r="F45" s="31"/>
      <c r="G45" s="70">
        <f t="shared" si="1"/>
        <v>-168759.647</v>
      </c>
    </row>
    <row r="46" spans="2:7">
      <c r="B46" s="69" t="s">
        <v>53</v>
      </c>
      <c r="C46" s="70">
        <v>-310266.81199999998</v>
      </c>
      <c r="D46" s="31"/>
      <c r="E46" s="68"/>
      <c r="F46" s="31"/>
      <c r="G46" s="70">
        <f t="shared" si="1"/>
        <v>-310266.81199999998</v>
      </c>
    </row>
    <row r="47" spans="2:7">
      <c r="B47" s="69" t="s">
        <v>89</v>
      </c>
      <c r="C47" s="70">
        <v>3346008.1379999993</v>
      </c>
      <c r="D47" s="31"/>
      <c r="E47" s="68"/>
      <c r="F47" s="31"/>
      <c r="G47" s="70">
        <f t="shared" si="1"/>
        <v>3346008.1379999993</v>
      </c>
    </row>
    <row r="48" spans="2:7">
      <c r="B48" s="69" t="s">
        <v>54</v>
      </c>
      <c r="C48" s="70">
        <v>-118981.247</v>
      </c>
      <c r="D48" s="31"/>
      <c r="E48" s="68"/>
      <c r="F48" s="31"/>
      <c r="G48" s="70">
        <f t="shared" si="1"/>
        <v>-118981.247</v>
      </c>
    </row>
    <row r="49" spans="2:7">
      <c r="B49" s="69" t="s">
        <v>55</v>
      </c>
      <c r="C49" s="70">
        <v>63917.595000000001</v>
      </c>
      <c r="D49" s="31"/>
      <c r="E49" s="68"/>
      <c r="F49" s="31"/>
      <c r="G49" s="70">
        <f t="shared" si="1"/>
        <v>63917.595000000001</v>
      </c>
    </row>
    <row r="50" spans="2:7">
      <c r="B50" s="69" t="s">
        <v>56</v>
      </c>
      <c r="C50" s="70">
        <v>120919.33799999999</v>
      </c>
      <c r="D50" s="31"/>
      <c r="E50" s="68"/>
      <c r="F50" s="31"/>
      <c r="G50" s="70">
        <f t="shared" si="1"/>
        <v>120919.33799999999</v>
      </c>
    </row>
    <row r="51" spans="2:7">
      <c r="B51" s="69" t="s">
        <v>78</v>
      </c>
      <c r="C51" s="70">
        <v>-228195.96799999999</v>
      </c>
      <c r="D51" s="31"/>
      <c r="E51" s="68"/>
      <c r="F51" s="31"/>
      <c r="G51" s="70">
        <f t="shared" si="1"/>
        <v>-228195.96799999999</v>
      </c>
    </row>
    <row r="52" spans="2:7">
      <c r="B52" s="69" t="s">
        <v>57</v>
      </c>
      <c r="C52" s="70">
        <v>-385165.85600000003</v>
      </c>
      <c r="D52" s="31"/>
      <c r="E52" s="68"/>
      <c r="F52" s="31"/>
      <c r="G52" s="70">
        <f t="shared" si="1"/>
        <v>-385165.85600000003</v>
      </c>
    </row>
    <row r="53" spans="2:7">
      <c r="B53" s="69" t="s">
        <v>58</v>
      </c>
      <c r="C53" s="70">
        <v>-563002.68200000003</v>
      </c>
      <c r="D53" s="31"/>
      <c r="E53" s="68">
        <v>89793</v>
      </c>
      <c r="F53" s="31"/>
      <c r="G53" s="70">
        <f t="shared" si="1"/>
        <v>-473209.68200000003</v>
      </c>
    </row>
    <row r="54" spans="2:7">
      <c r="B54" s="69" t="s">
        <v>105</v>
      </c>
      <c r="C54" s="70">
        <v>-101656.414</v>
      </c>
      <c r="D54" s="31"/>
      <c r="E54" s="68"/>
      <c r="F54" s="31"/>
      <c r="G54" s="70">
        <f t="shared" si="1"/>
        <v>-101656.414</v>
      </c>
    </row>
    <row r="55" spans="2:7">
      <c r="B55" s="69" t="s">
        <v>92</v>
      </c>
      <c r="C55" s="70">
        <v>-1027970.184</v>
      </c>
      <c r="D55" s="31"/>
      <c r="E55" s="68"/>
      <c r="F55" s="31"/>
      <c r="G55" s="70">
        <f t="shared" si="1"/>
        <v>-1027970.184</v>
      </c>
    </row>
    <row r="56" spans="2:7">
      <c r="B56" s="69" t="s">
        <v>104</v>
      </c>
      <c r="C56" s="70">
        <v>-623642.41899999999</v>
      </c>
      <c r="D56" s="31"/>
      <c r="E56" s="68">
        <v>35992</v>
      </c>
      <c r="F56" s="31">
        <v>35580</v>
      </c>
      <c r="G56" s="70">
        <f t="shared" si="1"/>
        <v>-552070.41899999999</v>
      </c>
    </row>
    <row r="57" spans="2:7">
      <c r="B57" s="69" t="s">
        <v>63</v>
      </c>
      <c r="C57" s="70">
        <v>-67441.092000000004</v>
      </c>
      <c r="D57" s="31"/>
      <c r="E57" s="68"/>
      <c r="F57" s="31"/>
      <c r="G57" s="70">
        <f t="shared" si="1"/>
        <v>-67441.092000000004</v>
      </c>
    </row>
    <row r="58" spans="2:7">
      <c r="B58" s="69" t="s">
        <v>64</v>
      </c>
      <c r="C58" s="70">
        <v>708931.72500000021</v>
      </c>
      <c r="D58" s="31"/>
      <c r="E58" s="68"/>
      <c r="F58" s="31"/>
      <c r="G58" s="70">
        <f t="shared" si="1"/>
        <v>708931.72500000021</v>
      </c>
    </row>
    <row r="59" spans="2:7">
      <c r="B59" s="69" t="s">
        <v>65</v>
      </c>
      <c r="C59" s="70">
        <v>-37373.904999999999</v>
      </c>
      <c r="D59" s="31"/>
      <c r="E59" s="68"/>
      <c r="F59" s="31"/>
      <c r="G59" s="70">
        <f t="shared" si="1"/>
        <v>-37373.904999999999</v>
      </c>
    </row>
    <row r="60" spans="2:7">
      <c r="B60" s="69" t="s">
        <v>66</v>
      </c>
      <c r="C60" s="79">
        <v>2806825.9040000001</v>
      </c>
      <c r="D60" s="31"/>
      <c r="E60" s="68"/>
      <c r="F60" s="31"/>
      <c r="G60" s="70">
        <f t="shared" si="1"/>
        <v>2806825.9040000001</v>
      </c>
    </row>
    <row r="61" spans="2:7">
      <c r="B61" s="69" t="s">
        <v>93</v>
      </c>
      <c r="C61" s="70">
        <v>1072298.121</v>
      </c>
      <c r="D61" s="31"/>
      <c r="E61" s="68"/>
      <c r="F61" s="31"/>
      <c r="G61" s="70">
        <f t="shared" si="1"/>
        <v>1072298.121</v>
      </c>
    </row>
    <row r="62" spans="2:7">
      <c r="B62" s="69" t="s">
        <v>67</v>
      </c>
      <c r="C62" s="70">
        <v>-992985.54300000006</v>
      </c>
      <c r="D62" s="31"/>
      <c r="E62" s="68">
        <v>8083</v>
      </c>
      <c r="F62" s="31"/>
      <c r="G62" s="70">
        <f t="shared" si="1"/>
        <v>-984902.54300000006</v>
      </c>
    </row>
    <row r="63" spans="2:7">
      <c r="B63" s="69" t="s">
        <v>68</v>
      </c>
      <c r="C63" s="70">
        <v>208310.03900000005</v>
      </c>
      <c r="D63" s="31"/>
      <c r="E63" s="68">
        <v>109051</v>
      </c>
      <c r="F63" s="31"/>
      <c r="G63" s="70">
        <f t="shared" si="1"/>
        <v>317361.03900000005</v>
      </c>
    </row>
    <row r="64" spans="2:7">
      <c r="B64" s="69" t="s">
        <v>77</v>
      </c>
      <c r="C64" s="70">
        <v>-610.67399999999998</v>
      </c>
      <c r="D64" s="31"/>
      <c r="E64" s="68"/>
      <c r="F64" s="31"/>
      <c r="G64" s="70">
        <f t="shared" si="1"/>
        <v>-610.67399999999998</v>
      </c>
    </row>
    <row r="65" spans="2:7">
      <c r="B65" s="69" t="s">
        <v>69</v>
      </c>
      <c r="C65" s="70">
        <v>-507876.99699999997</v>
      </c>
      <c r="D65" s="31">
        <v>150</v>
      </c>
      <c r="E65" s="68">
        <v>-479</v>
      </c>
      <c r="F65" s="31"/>
      <c r="G65" s="70">
        <f t="shared" si="1"/>
        <v>-508205.99699999997</v>
      </c>
    </row>
    <row r="66" spans="2:7">
      <c r="B66" s="69" t="s">
        <v>70</v>
      </c>
      <c r="C66" s="70">
        <v>-603316.80699999991</v>
      </c>
      <c r="D66" s="31">
        <v>830</v>
      </c>
      <c r="E66" s="68">
        <v>8822</v>
      </c>
      <c r="F66" s="31"/>
      <c r="G66" s="70">
        <f t="shared" si="1"/>
        <v>-593664.80699999991</v>
      </c>
    </row>
    <row r="67" spans="2:7">
      <c r="B67" s="69" t="s">
        <v>76</v>
      </c>
      <c r="C67" s="70">
        <v>-60058.752999999997</v>
      </c>
      <c r="D67" s="31"/>
      <c r="E67" s="68"/>
      <c r="F67" s="31"/>
      <c r="G67" s="70">
        <f t="shared" si="1"/>
        <v>-60058.752999999997</v>
      </c>
    </row>
    <row r="68" spans="2:7">
      <c r="B68" s="69" t="s">
        <v>71</v>
      </c>
      <c r="C68" s="67">
        <v>-509487.22499999998</v>
      </c>
      <c r="D68" s="31"/>
      <c r="E68" s="68">
        <v>40493</v>
      </c>
      <c r="F68" s="31">
        <v>78840</v>
      </c>
      <c r="G68" s="67">
        <f t="shared" si="1"/>
        <v>-390154.22499999998</v>
      </c>
    </row>
    <row r="69" spans="2:7">
      <c r="B69" s="64" t="s">
        <v>103</v>
      </c>
      <c r="C69" s="62">
        <v>41092757.806999989</v>
      </c>
      <c r="D69" s="62">
        <f>SUM(D7:D68)</f>
        <v>1867</v>
      </c>
      <c r="E69" s="62">
        <f>SUM(E7:E68)</f>
        <v>1403367</v>
      </c>
      <c r="F69" s="62">
        <f>SUM(F7:F68)</f>
        <v>5107520</v>
      </c>
      <c r="G69" s="62">
        <f>SUM(G7:G68)</f>
        <v>47605511.807000004</v>
      </c>
    </row>
    <row r="70" spans="2:7">
      <c r="B70" s="66" t="s">
        <v>102</v>
      </c>
      <c r="C70" s="61"/>
      <c r="D70" s="65">
        <v>333</v>
      </c>
      <c r="E70" s="57"/>
      <c r="F70" s="65"/>
      <c r="G70" s="61">
        <f>SUM(C70:F70)</f>
        <v>333</v>
      </c>
    </row>
    <row r="71" spans="2:7">
      <c r="B71" s="64" t="s">
        <v>101</v>
      </c>
      <c r="C71" s="62"/>
      <c r="D71" s="63">
        <f>SUM(D69:D70)</f>
        <v>2200</v>
      </c>
      <c r="E71" s="63">
        <f>SUM(E69:E70)</f>
        <v>1403367</v>
      </c>
      <c r="F71" s="63">
        <f>SUM(F69:F70)</f>
        <v>5107520</v>
      </c>
      <c r="G71" s="62">
        <f>SUM(G69:G70)</f>
        <v>47605844.807000004</v>
      </c>
    </row>
    <row r="72" spans="2:7">
      <c r="B72" s="61" t="s">
        <v>100</v>
      </c>
      <c r="C72" s="61"/>
      <c r="D72" s="60"/>
      <c r="E72" s="59"/>
      <c r="F72" s="58"/>
      <c r="G72" s="57">
        <v>65897000</v>
      </c>
    </row>
    <row r="73" spans="2:7">
      <c r="B73" s="56" t="s">
        <v>99</v>
      </c>
      <c r="C73" s="55"/>
      <c r="D73" s="53"/>
      <c r="E73" s="54"/>
      <c r="F73" s="53"/>
      <c r="G73" s="52">
        <f>SUM(G71:G72)</f>
        <v>113502844.80700001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Fig-data</vt:lpstr>
      <vt:lpstr>2019</vt:lpstr>
      <vt:lpstr>2018</vt:lpstr>
      <vt:lpstr>2017</vt:lpstr>
      <vt:lpstr>2016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Erlend Østensen</cp:lastModifiedBy>
  <cp:lastPrinted>2011-06-07T12:58:08Z</cp:lastPrinted>
  <dcterms:created xsi:type="dcterms:W3CDTF">2011-06-06T20:00:18Z</dcterms:created>
  <dcterms:modified xsi:type="dcterms:W3CDTF">2020-10-30T12:30:32Z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