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2)\SM\EITI artikkel januar 2022\"/>
    </mc:Choice>
  </mc:AlternateContent>
  <xr:revisionPtr revIDLastSave="0" documentId="13_ncr:1_{06AD6272-27AD-479F-A822-315EDD4080D2}" xr6:coauthVersionLast="47" xr6:coauthVersionMax="47" xr10:uidLastSave="{00000000-0000-0000-0000-000000000000}"/>
  <bookViews>
    <workbookView xWindow="4020" yWindow="3495" windowWidth="24315" windowHeight="15195" xr2:uid="{00000000-000D-0000-FFFF-FFFF00000000}"/>
  </bookViews>
  <sheets>
    <sheet name="Fig-data" sheetId="4" r:id="rId1"/>
    <sheet name="2020" sheetId="9" r:id="rId2"/>
    <sheet name="2019" sheetId="8" r:id="rId3"/>
    <sheet name="2018" sheetId="5" r:id="rId4"/>
    <sheet name="2017" sheetId="7" r:id="rId5"/>
    <sheet name="2016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8" i="4" l="1"/>
  <c r="D118" i="4"/>
  <c r="E118" i="4"/>
  <c r="F118" i="4"/>
  <c r="H118" i="4"/>
  <c r="L6" i="5"/>
  <c r="K6" i="5"/>
  <c r="D78" i="5" l="1"/>
  <c r="G97" i="9"/>
  <c r="G93" i="9" l="1"/>
  <c r="G95" i="9" s="1"/>
  <c r="F93" i="9"/>
  <c r="F95" i="9" s="1"/>
  <c r="E93" i="9"/>
  <c r="E95" i="9" s="1"/>
  <c r="D93" i="9"/>
  <c r="D95" i="9" s="1"/>
  <c r="C93" i="9"/>
  <c r="B17" i="9"/>
  <c r="G78" i="5"/>
  <c r="G80" i="5"/>
  <c r="G89" i="8"/>
  <c r="G91" i="8"/>
  <c r="F89" i="8"/>
  <c r="E89" i="8"/>
  <c r="D89" i="8"/>
  <c r="E78" i="5"/>
  <c r="G87" i="8"/>
  <c r="F87" i="8"/>
  <c r="E87" i="8"/>
  <c r="D87" i="8"/>
  <c r="C87" i="8"/>
  <c r="B16" i="8"/>
  <c r="F76" i="5" l="1"/>
  <c r="F78" i="5" s="1"/>
  <c r="E76" i="5"/>
  <c r="D76" i="5"/>
  <c r="C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76" i="5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D69" i="7"/>
  <c r="D71" i="7" s="1"/>
  <c r="E69" i="7"/>
  <c r="E71" i="7" s="1"/>
  <c r="F69" i="7"/>
  <c r="F71" i="7" s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D69" i="6"/>
  <c r="D71" i="6" s="1"/>
  <c r="E69" i="6"/>
  <c r="E71" i="6" s="1"/>
  <c r="F69" i="6"/>
  <c r="F71" i="6" s="1"/>
  <c r="G70" i="6"/>
  <c r="G69" i="6" l="1"/>
  <c r="G71" i="6" s="1"/>
  <c r="G73" i="6" s="1"/>
  <c r="G69" i="7"/>
  <c r="G71" i="7" s="1"/>
  <c r="G73" i="7" s="1"/>
</calcChain>
</file>

<file path=xl/sharedStrings.xml><?xml version="1.0" encoding="utf-8"?>
<sst xmlns="http://schemas.openxmlformats.org/spreadsheetml/2006/main" count="798" uniqueCount="165">
  <si>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</si>
  <si>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</si>
  <si>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</si>
  <si>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</si>
  <si>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</si>
  <si>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</si>
  <si>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</si>
  <si>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</si>
  <si>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</si>
  <si>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</si>
  <si>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</si>
  <si>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</si>
  <si>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</si>
  <si>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</si>
  <si>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</si>
  <si>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</si>
  <si>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</si>
  <si>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</si>
  <si>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Dana Petroleum Norway AS</t>
  </si>
  <si>
    <t>*Inkluderer skatt, miljø- og arealavgift</t>
  </si>
  <si>
    <t xml:space="preserve">*Includes taxes, environmental taxes and area fees </t>
  </si>
  <si>
    <t>Milliarder NOK</t>
  </si>
  <si>
    <t>Billion NOK</t>
  </si>
  <si>
    <t>Selskap</t>
  </si>
  <si>
    <t>Company</t>
  </si>
  <si>
    <t>A/S Norske Shell</t>
  </si>
  <si>
    <t>Atlantic Petroleum Norge AS</t>
  </si>
  <si>
    <t>Bayerngas Norge AS</t>
  </si>
  <si>
    <t>BG Norge Ltd</t>
  </si>
  <si>
    <t>BP Norge AS</t>
  </si>
  <si>
    <t>Capricorn Norge AS</t>
  </si>
  <si>
    <t>Centrica Energi NUF</t>
  </si>
  <si>
    <t>Chevron Norge AS</t>
  </si>
  <si>
    <t>Concedo ASA</t>
  </si>
  <si>
    <t>ConocoPhillips Skandinavia AS</t>
  </si>
  <si>
    <t>DEA Norge AS</t>
  </si>
  <si>
    <t>Det norske oljeselskap ASA</t>
  </si>
  <si>
    <t>Dong E&amp;P Norge AS</t>
  </si>
  <si>
    <t>Edison Norge AS</t>
  </si>
  <si>
    <t>Eni Norge AS</t>
  </si>
  <si>
    <t>Enquest Norge AS</t>
  </si>
  <si>
    <t>ExxonMobil Exploration and Production Norway AS</t>
  </si>
  <si>
    <t>Faroe Petroleum Norge AS</t>
  </si>
  <si>
    <t>Fortis Petroleum Norway AS</t>
  </si>
  <si>
    <t>Idemitsu Petroleum Norge AS</t>
  </si>
  <si>
    <t>Infragas Norge AS</t>
  </si>
  <si>
    <t>Kufpec Norway AS</t>
  </si>
  <si>
    <t>Lime Petroleum Norway AS</t>
  </si>
  <si>
    <t>Lotos Exploration &amp; Production Norge AS</t>
  </si>
  <si>
    <t>LUKOIL Overseas North Shelf AS</t>
  </si>
  <si>
    <t>Lundin Norway AS</t>
  </si>
  <si>
    <t>Maersk Oil Norway AS</t>
  </si>
  <si>
    <t>Moeco Oil &amp; Gas Norge AS</t>
  </si>
  <si>
    <t>MOL Norge AS</t>
  </si>
  <si>
    <t>Noreco Norway AS</t>
  </si>
  <si>
    <t>Norpipe Oil AS</t>
  </si>
  <si>
    <t>Norsea Gas AS</t>
  </si>
  <si>
    <t>North Energy ASA</t>
  </si>
  <si>
    <t>OMV (Norge) AS</t>
  </si>
  <si>
    <t>Petrolia Norway AS</t>
  </si>
  <si>
    <t>PGNiG Upstream International AS</t>
  </si>
  <si>
    <t>Repsol Exploration Norge AS</t>
  </si>
  <si>
    <t>RN Nordic Oil AS</t>
  </si>
  <si>
    <t>Silex Gas Norway AS</t>
  </si>
  <si>
    <t>Skagen44 AS</t>
  </si>
  <si>
    <t>Solveig Gas Norway AS</t>
  </si>
  <si>
    <t>Suncor Energy Norge AS</t>
  </si>
  <si>
    <t>Total E&amp;P Norge AS</t>
  </si>
  <si>
    <t>Tullow Oil Norge AS</t>
  </si>
  <si>
    <t>VNG Norge AS</t>
  </si>
  <si>
    <t>Wintershall Norge AS</t>
  </si>
  <si>
    <t>CapeOmega AS</t>
  </si>
  <si>
    <t>ENGIE E&amp;P Norge AS</t>
  </si>
  <si>
    <t>Production Energy Company</t>
  </si>
  <si>
    <t xml:space="preserve">Det norske OIL AS </t>
  </si>
  <si>
    <t>Wellesley Petroleum AS</t>
  </si>
  <si>
    <t>Tullow Oil (Bream) Norge AS</t>
  </si>
  <si>
    <t>North E&amp;P AS</t>
  </si>
  <si>
    <t>Skatteetaten, Petoro, Oljedirektoratet</t>
  </si>
  <si>
    <t>The Norwegian Tax Administration, Petoro, The Norwegian Petroleum Directorate</t>
  </si>
  <si>
    <t>Aker BP AS</t>
  </si>
  <si>
    <t>Aker BP ASA</t>
  </si>
  <si>
    <t>DNO Norge AS</t>
  </si>
  <si>
    <t>Equinor Energy AS</t>
  </si>
  <si>
    <t xml:space="preserve">ExxonMobil Production Norway Inc. </t>
  </si>
  <si>
    <t>INEOS E&amp;P Norge AS</t>
  </si>
  <si>
    <t>Inpex Norge AS</t>
  </si>
  <si>
    <t>M Vest Energy AS</t>
  </si>
  <si>
    <t>Neptune Energy Norge AS</t>
  </si>
  <si>
    <t>Okea AS</t>
  </si>
  <si>
    <t>Petrosee AS</t>
  </si>
  <si>
    <t>Point Resources AS</t>
  </si>
  <si>
    <t>Spirit Energy</t>
  </si>
  <si>
    <t>Tellus Petroleum AS</t>
  </si>
  <si>
    <t>Sum betalinger</t>
  </si>
  <si>
    <t>Ikke rettighetshaver (NoX avg)</t>
  </si>
  <si>
    <t>Sum payments</t>
  </si>
  <si>
    <t>Not licensees (NoX tax)</t>
  </si>
  <si>
    <t>Totale innbetalinger</t>
  </si>
  <si>
    <t>SDØE/Petoro</t>
  </si>
  <si>
    <t>SUM</t>
  </si>
  <si>
    <t>Andre selskap - ikke rettighetshaver</t>
  </si>
  <si>
    <t>Sum</t>
  </si>
  <si>
    <t>Repsol Norge AS</t>
  </si>
  <si>
    <t>Petrolia NOCO AS</t>
  </si>
  <si>
    <t>Lukoil Overseas North Shelf AS</t>
  </si>
  <si>
    <t>Lime Petroleum AS</t>
  </si>
  <si>
    <t>Lotus E&amp;P Norge AS</t>
  </si>
  <si>
    <t>KUFPEC Norway AS</t>
  </si>
  <si>
    <t>ExxonMobil Production Norway Inc.</t>
  </si>
  <si>
    <t>ExxonMobil Expl. and Prod. Norway AS</t>
  </si>
  <si>
    <t>Engie E&amp;P Norge AS</t>
  </si>
  <si>
    <t>Dong E&amp;P AS</t>
  </si>
  <si>
    <t>Det norske oljeselskap AS</t>
  </si>
  <si>
    <t>Det norske Oil AS</t>
  </si>
  <si>
    <t>DEA E&amp;P Norge AS</t>
  </si>
  <si>
    <t>Centrica Resources Norge AS</t>
  </si>
  <si>
    <t>CO2-avgift</t>
  </si>
  <si>
    <t>Arealavgift</t>
  </si>
  <si>
    <t>Nox-avgift</t>
  </si>
  <si>
    <t>Skatt</t>
  </si>
  <si>
    <t>RETTIGHETSHAVERE</t>
  </si>
  <si>
    <t>Beløp i hele 1000 kroner</t>
  </si>
  <si>
    <t>Totalsum</t>
  </si>
  <si>
    <t>Production Energy Company AS</t>
  </si>
  <si>
    <t>LOTOS Expl. and Prod.  Norge AS</t>
  </si>
  <si>
    <t xml:space="preserve">Beløp i hele 1000 kroner </t>
  </si>
  <si>
    <t>Rapportert mottatte innbetalinger, skatt, NOX-avgift, Arealavgift og CO2-avgift. Netto kontantsstrøm fra SDØE/Petoro - 2017</t>
  </si>
  <si>
    <t>Rapportert mottatte innbetalinger, skatt, NOX-avgift, Arealavgift og CO2-avgift. Netto kontantsstrøm fra SDØE/Petoro - 2016</t>
  </si>
  <si>
    <t>DNO North Sea (Norge) AS</t>
  </si>
  <si>
    <t>Pandion Energy AS</t>
  </si>
  <si>
    <t>Prores AS</t>
  </si>
  <si>
    <t>Tyr Exploration AS</t>
  </si>
  <si>
    <t>Vår Energi AS</t>
  </si>
  <si>
    <t>Rapportert mottatte innbetalinger, skatt, NOX-avgift, Arealavgift og CO2-avgift. Netto kontantsstrøm fra SDØE/Petoro - 2018</t>
  </si>
  <si>
    <t>DNOILCO AS</t>
  </si>
  <si>
    <t>Neptune E&amp;P Norge AS</t>
  </si>
  <si>
    <t>PGNiG Upstream Norway AS</t>
  </si>
  <si>
    <t>Acumen Energy AS</t>
  </si>
  <si>
    <t>Chrysaor Norge AS</t>
  </si>
  <si>
    <t>North Sea Infrastructure AS</t>
  </si>
  <si>
    <t>One-Dyas Norge AS</t>
  </si>
  <si>
    <t>Source Energy Norway AS</t>
  </si>
  <si>
    <t>Source Energy AS</t>
  </si>
  <si>
    <t>Spirit Energy Norway AS</t>
  </si>
  <si>
    <t>Sval Energi AS</t>
  </si>
  <si>
    <t>Wintershall Dea Norge AS</t>
  </si>
  <si>
    <t>Lotos Expl. &amp; Prod. Norge AS</t>
  </si>
  <si>
    <t>Netto innbetalinger til myndighetene i milliarder kroner, 2016-2020</t>
  </si>
  <si>
    <t>Net payments to the authorities in billion NOK, 2016-2020</t>
  </si>
  <si>
    <t>AF Offshore Energy AS</t>
  </si>
  <si>
    <t>E&amp;P Holding</t>
  </si>
  <si>
    <t>Edge Petroleum  AS</t>
  </si>
  <si>
    <t>Horisont Energy AS</t>
  </si>
  <si>
    <t>Mime Petroleum AS</t>
  </si>
  <si>
    <t>NCS E&amp;P AS</t>
  </si>
  <si>
    <t>Rapportert mottatte innbetalinger, skatt, NOX-avgift, Arealavgift og CO2-avgift. Netto kontantsstrøm fra SDØE/Petoro - 2019</t>
  </si>
  <si>
    <t>Rapportert mottatte innbetalinger, skatt, NOX-avgift, Arealavgift og CO2-avgift. Netto kontantsstrøm fra SDØE/Petoro - 2020</t>
  </si>
  <si>
    <t>Rettighetshavere:</t>
  </si>
  <si>
    <t>Licensees:</t>
  </si>
  <si>
    <t>N/A</t>
  </si>
  <si>
    <t>Ikke rettighetshaver:</t>
  </si>
  <si>
    <t>Not licensees:</t>
  </si>
  <si>
    <t>Petoro/SDØE</t>
  </si>
  <si>
    <t>Petoro/SDFI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</si>
</sst>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  <numFmt numFmtId="173" formatCode="_ * #,##0_ ;_ * \-#,##0_ ;_ * &quot;-&quot;??_ ;_ @_ "/>
    <numFmt numFmtId="174" formatCode="0.0000"/>
    <numFmt numFmtId="175" formatCode="_ * #,##0.00000_ ;_ * \-#,##0.00000_ ;_ * &quot;-&quot;??_ ;_ @_ 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Calibri"/>
      <family val="2"/>
      <scheme val="minor"/>
    </font>
    <font>
      <sz val="8"/>
      <color rgb="FF80808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80808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5275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4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4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20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47" fillId="17" borderId="36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48" fillId="0" borderId="41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2" applyNumberFormat="0" applyAlignment="0" applyProtection="0"/>
    <xf numFmtId="0" fontId="49" fillId="31" borderId="37" applyNumberForma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32" borderId="42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55" fillId="0" borderId="44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56" fillId="30" borderId="43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24" xfId="0" applyFont="1" applyFill="1" applyBorder="1"/>
    <xf numFmtId="0" fontId="3" fillId="0" borderId="25" xfId="0" applyFont="1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6" fillId="0" borderId="23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wrapText="1"/>
    </xf>
    <xf numFmtId="0" fontId="24" fillId="0" borderId="0" xfId="18" applyFill="1" applyBorder="1" applyProtection="1"/>
    <xf numFmtId="173" fontId="0" fillId="0" borderId="0" xfId="5268" applyNumberFormat="1" applyFont="1"/>
    <xf numFmtId="173" fontId="0" fillId="0" borderId="0" xfId="0" applyNumberFormat="1" applyFont="1"/>
    <xf numFmtId="0" fontId="69" fillId="0" borderId="0" xfId="5269" applyFill="1" applyBorder="1"/>
    <xf numFmtId="0" fontId="69" fillId="0" borderId="0" xfId="5271" applyFill="1" applyBorder="1" applyAlignment="1">
      <alignment horizontal="left"/>
    </xf>
    <xf numFmtId="0" fontId="69" fillId="0" borderId="0" xfId="5273" applyNumberFormat="1" applyFill="1" applyBorder="1"/>
    <xf numFmtId="0" fontId="69" fillId="0" borderId="0" xfId="5273" applyNumberFormat="1" applyFill="1" applyBorder="1" applyAlignment="1">
      <alignment horizontal="right"/>
    </xf>
    <xf numFmtId="0" fontId="11" fillId="0" borderId="0" xfId="0" applyFont="1" applyBorder="1" applyAlignment="1">
      <alignment horizontal="left" vertical="center" wrapText="1"/>
    </xf>
    <xf numFmtId="0" fontId="70" fillId="0" borderId="0" xfId="0" applyFont="1" applyBorder="1" applyAlignment="1">
      <alignment horizontal="left" vertical="center" wrapText="1"/>
    </xf>
    <xf numFmtId="43" fontId="0" fillId="0" borderId="0" xfId="5268" applyNumberFormat="1" applyFont="1" applyFill="1" applyAlignment="1">
      <alignment horizontal="center"/>
    </xf>
    <xf numFmtId="0" fontId="6" fillId="0" borderId="50" xfId="0" applyFont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71" fillId="0" borderId="0" xfId="0" applyFont="1" applyFill="1" applyBorder="1"/>
    <xf numFmtId="0" fontId="72" fillId="0" borderId="0" xfId="0" applyFont="1" applyFill="1" applyBorder="1" applyAlignment="1">
      <alignment horizontal="left" vertical="center" wrapText="1"/>
    </xf>
    <xf numFmtId="173" fontId="21" fillId="38" borderId="51" xfId="5268" applyNumberFormat="1" applyFont="1" applyFill="1" applyBorder="1"/>
    <xf numFmtId="2" fontId="0" fillId="38" borderId="34" xfId="0" applyNumberFormat="1" applyFill="1" applyBorder="1"/>
    <xf numFmtId="2" fontId="0" fillId="38" borderId="51" xfId="0" applyNumberFormat="1" applyFill="1" applyBorder="1"/>
    <xf numFmtId="0" fontId="0" fillId="38" borderId="51" xfId="0" applyFill="1" applyBorder="1"/>
    <xf numFmtId="0" fontId="21" fillId="38" borderId="52" xfId="0" applyFont="1" applyFill="1" applyBorder="1"/>
    <xf numFmtId="173" fontId="0" fillId="0" borderId="51" xfId="5268" applyNumberFormat="1" applyFont="1" applyBorder="1"/>
    <xf numFmtId="2" fontId="0" fillId="0" borderId="53" xfId="0" applyNumberFormat="1" applyBorder="1"/>
    <xf numFmtId="2" fontId="0" fillId="0" borderId="51" xfId="0" applyNumberFormat="1" applyBorder="1"/>
    <xf numFmtId="2" fontId="0" fillId="0" borderId="52" xfId="0" applyNumberFormat="1" applyBorder="1"/>
    <xf numFmtId="0" fontId="0" fillId="0" borderId="51" xfId="0" applyBorder="1"/>
    <xf numFmtId="3" fontId="21" fillId="38" borderId="51" xfId="0" applyNumberFormat="1" applyFont="1" applyFill="1" applyBorder="1"/>
    <xf numFmtId="173" fontId="21" fillId="38" borderId="34" xfId="5268" applyNumberFormat="1" applyFont="1" applyFill="1" applyBorder="1"/>
    <xf numFmtId="0" fontId="21" fillId="38" borderId="51" xfId="0" applyFont="1" applyFill="1" applyBorder="1" applyAlignment="1">
      <alignment horizontal="left"/>
    </xf>
    <xf numFmtId="173" fontId="0" fillId="0" borderId="34" xfId="5268" applyNumberFormat="1" applyFont="1" applyBorder="1"/>
    <xf numFmtId="0" fontId="0" fillId="0" borderId="51" xfId="0" applyFill="1" applyBorder="1" applyAlignment="1">
      <alignment horizontal="left"/>
    </xf>
    <xf numFmtId="3" fontId="0" fillId="0" borderId="54" xfId="0" applyNumberFormat="1" applyBorder="1"/>
    <xf numFmtId="173" fontId="0" fillId="0" borderId="54" xfId="5268" applyNumberFormat="1" applyFont="1" applyBorder="1"/>
    <xf numFmtId="0" fontId="0" fillId="0" borderId="54" xfId="0" applyBorder="1" applyAlignment="1">
      <alignment horizontal="left"/>
    </xf>
    <xf numFmtId="3" fontId="0" fillId="0" borderId="55" xfId="0" applyNumberFormat="1" applyBorder="1"/>
    <xf numFmtId="3" fontId="0" fillId="0" borderId="56" xfId="0" applyNumberFormat="1" applyBorder="1"/>
    <xf numFmtId="173" fontId="0" fillId="0" borderId="57" xfId="5268" applyNumberFormat="1" applyFont="1" applyBorder="1"/>
    <xf numFmtId="0" fontId="0" fillId="0" borderId="57" xfId="0" applyBorder="1" applyAlignment="1">
      <alignment horizontal="left"/>
    </xf>
    <xf numFmtId="0" fontId="21" fillId="0" borderId="51" xfId="0" applyFont="1" applyBorder="1" applyAlignment="1">
      <alignment horizontal="right"/>
    </xf>
    <xf numFmtId="0" fontId="21" fillId="0" borderId="51" xfId="0" applyFont="1" applyBorder="1" applyAlignment="1">
      <alignment horizontal="center"/>
    </xf>
    <xf numFmtId="0" fontId="21" fillId="0" borderId="51" xfId="0" applyFont="1" applyBorder="1"/>
    <xf numFmtId="0" fontId="73" fillId="0" borderId="0" xfId="0" applyFont="1"/>
    <xf numFmtId="0" fontId="75" fillId="0" borderId="0" xfId="0" applyFont="1" applyAlignment="1">
      <alignment wrapText="1"/>
    </xf>
    <xf numFmtId="3" fontId="0" fillId="0" borderId="58" xfId="0" applyNumberFormat="1" applyBorder="1"/>
    <xf numFmtId="0" fontId="71" fillId="0" borderId="0" xfId="0" applyFont="1" applyFill="1" applyBorder="1"/>
    <xf numFmtId="174" fontId="11" fillId="0" borderId="0" xfId="0" applyNumberFormat="1" applyFont="1" applyBorder="1" applyAlignment="1"/>
    <xf numFmtId="0" fontId="0" fillId="0" borderId="55" xfId="0" applyBorder="1" applyAlignment="1">
      <alignment horizontal="left"/>
    </xf>
    <xf numFmtId="0" fontId="71" fillId="0" borderId="0" xfId="0" applyFont="1" applyFill="1" applyBorder="1"/>
    <xf numFmtId="0" fontId="0" fillId="0" borderId="51" xfId="0" applyFont="1" applyBorder="1"/>
    <xf numFmtId="173" fontId="0" fillId="0" borderId="51" xfId="5268" applyNumberFormat="1" applyFont="1" applyBorder="1" applyAlignment="1">
      <alignment horizontal="right"/>
    </xf>
    <xf numFmtId="173" fontId="0" fillId="0" borderId="51" xfId="5268" applyNumberFormat="1" applyFont="1" applyBorder="1" applyAlignment="1">
      <alignment horizontal="center"/>
    </xf>
    <xf numFmtId="173" fontId="0" fillId="0" borderId="52" xfId="5268" applyNumberFormat="1" applyFont="1" applyBorder="1"/>
    <xf numFmtId="173" fontId="0" fillId="0" borderId="53" xfId="5268" applyNumberFormat="1" applyFont="1" applyBorder="1"/>
    <xf numFmtId="173" fontId="0" fillId="38" borderId="51" xfId="5268" applyNumberFormat="1" applyFont="1" applyFill="1" applyBorder="1"/>
    <xf numFmtId="173" fontId="0" fillId="38" borderId="34" xfId="5268" applyNumberFormat="1" applyFont="1" applyFill="1" applyBorder="1"/>
    <xf numFmtId="173" fontId="0" fillId="0" borderId="0" xfId="0" applyNumberFormat="1"/>
    <xf numFmtId="0" fontId="11" fillId="0" borderId="0" xfId="0" applyFont="1" applyAlignment="1">
      <alignment horizontal="left" vertical="center" wrapText="1"/>
    </xf>
    <xf numFmtId="175" fontId="0" fillId="0" borderId="0" xfId="5268" applyNumberFormat="1" applyFont="1" applyFill="1" applyAlignment="1">
      <alignment horizontal="center"/>
    </xf>
    <xf numFmtId="3" fontId="0" fillId="0" borderId="0" xfId="0" applyNumberFormat="1"/>
    <xf numFmtId="174" fontId="11" fillId="0" borderId="0" xfId="0" applyNumberFormat="1" applyFont="1"/>
    <xf numFmtId="174" fontId="0" fillId="0" borderId="0" xfId="0" applyNumberFormat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4" fillId="0" borderId="0" xfId="0" applyFont="1" applyAlignment="1">
      <alignment horizontal="center" wrapText="1"/>
    </xf>
    <xf numFmtId="0" fontId="25" fillId="0" borderId="0" xfId="0" applyFont="1" applyFill="1" applyBorder="1" applyAlignment="1">
      <alignment horizontal="left" vertical="center" wrapText="1"/>
    </xf>
    <xf numFmtId="0" fontId="76" fillId="0" borderId="0" xfId="0" applyFont="1" applyFill="1" applyBorder="1" applyAlignment="1">
      <alignment horizontal="left" vertical="center" wrapText="1"/>
    </xf>
  </cellXfs>
  <cellStyles count="5275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rmal 92" xfId="5269" xr:uid="{00000000-0005-0000-0000-0000B30D0000}"/>
    <cellStyle name="Normal 93" xfId="5271" xr:uid="{00000000-0005-0000-0000-0000B40D0000}"/>
    <cellStyle name="Normal 94" xfId="5273" xr:uid="{00000000-0005-0000-0000-0000B50D0000}"/>
    <cellStyle name="Note" xfId="1583" xr:uid="{00000000-0005-0000-0000-0000B60D0000}"/>
    <cellStyle name="Note 10" xfId="2145" xr:uid="{00000000-0005-0000-0000-0000B70D0000}"/>
    <cellStyle name="Note 11" xfId="2146" xr:uid="{00000000-0005-0000-0000-0000B80D0000}"/>
    <cellStyle name="Note 12" xfId="2147" xr:uid="{00000000-0005-0000-0000-0000B90D0000}"/>
    <cellStyle name="Note 13" xfId="2148" xr:uid="{00000000-0005-0000-0000-0000BA0D0000}"/>
    <cellStyle name="Note 14" xfId="2149" xr:uid="{00000000-0005-0000-0000-0000BB0D0000}"/>
    <cellStyle name="Note 15" xfId="2150" xr:uid="{00000000-0005-0000-0000-0000BC0D0000}"/>
    <cellStyle name="Note 16" xfId="2151" xr:uid="{00000000-0005-0000-0000-0000BD0D0000}"/>
    <cellStyle name="Note 17" xfId="2152" xr:uid="{00000000-0005-0000-0000-0000BE0D0000}"/>
    <cellStyle name="Note 18" xfId="2153" xr:uid="{00000000-0005-0000-0000-0000BF0D0000}"/>
    <cellStyle name="Note 19" xfId="2154" xr:uid="{00000000-0005-0000-0000-0000C00D0000}"/>
    <cellStyle name="Note 2" xfId="1584" xr:uid="{00000000-0005-0000-0000-0000C10D0000}"/>
    <cellStyle name="Note 2 2" xfId="1585" xr:uid="{00000000-0005-0000-0000-0000C20D0000}"/>
    <cellStyle name="Note 2 2 2" xfId="3414" xr:uid="{00000000-0005-0000-0000-0000C30D0000}"/>
    <cellStyle name="Note 2 2 2 2" xfId="4105" xr:uid="{00000000-0005-0000-0000-0000C40D0000}"/>
    <cellStyle name="Note 2 2 3" xfId="4104" xr:uid="{00000000-0005-0000-0000-0000C50D0000}"/>
    <cellStyle name="Note 2 3" xfId="1586" xr:uid="{00000000-0005-0000-0000-0000C60D0000}"/>
    <cellStyle name="Note 2 3 2" xfId="3415" xr:uid="{00000000-0005-0000-0000-0000C70D0000}"/>
    <cellStyle name="Note 2 3 2 2" xfId="4107" xr:uid="{00000000-0005-0000-0000-0000C80D0000}"/>
    <cellStyle name="Note 2 3 3" xfId="4106" xr:uid="{00000000-0005-0000-0000-0000C90D0000}"/>
    <cellStyle name="Note 2 4" xfId="1587" xr:uid="{00000000-0005-0000-0000-0000CA0D0000}"/>
    <cellStyle name="Note 2 4 2" xfId="3416" xr:uid="{00000000-0005-0000-0000-0000CB0D0000}"/>
    <cellStyle name="Note 2 4 2 2" xfId="4109" xr:uid="{00000000-0005-0000-0000-0000CC0D0000}"/>
    <cellStyle name="Note 2 4 3" xfId="4108" xr:uid="{00000000-0005-0000-0000-0000CD0D0000}"/>
    <cellStyle name="Note 2 5" xfId="1588" xr:uid="{00000000-0005-0000-0000-0000CE0D0000}"/>
    <cellStyle name="Note 2 5 2" xfId="3417" xr:uid="{00000000-0005-0000-0000-0000CF0D0000}"/>
    <cellStyle name="Note 2 5 2 2" xfId="4111" xr:uid="{00000000-0005-0000-0000-0000D00D0000}"/>
    <cellStyle name="Note 2 5 3" xfId="4110" xr:uid="{00000000-0005-0000-0000-0000D10D0000}"/>
    <cellStyle name="Note 2 6" xfId="3418" xr:uid="{00000000-0005-0000-0000-0000D20D0000}"/>
    <cellStyle name="Note 2 6 2" xfId="4112" xr:uid="{00000000-0005-0000-0000-0000D30D0000}"/>
    <cellStyle name="Note 2 7" xfId="4103" xr:uid="{00000000-0005-0000-0000-0000D40D0000}"/>
    <cellStyle name="Note 20" xfId="2155" xr:uid="{00000000-0005-0000-0000-0000D50D0000}"/>
    <cellStyle name="Note 21" xfId="2156" xr:uid="{00000000-0005-0000-0000-0000D60D0000}"/>
    <cellStyle name="Note 22" xfId="2157" xr:uid="{00000000-0005-0000-0000-0000D70D0000}"/>
    <cellStyle name="Note 23" xfId="2158" xr:uid="{00000000-0005-0000-0000-0000D80D0000}"/>
    <cellStyle name="Note 24" xfId="2159" xr:uid="{00000000-0005-0000-0000-0000D90D0000}"/>
    <cellStyle name="Note 25" xfId="2160" xr:uid="{00000000-0005-0000-0000-0000DA0D0000}"/>
    <cellStyle name="Note 26" xfId="2161" xr:uid="{00000000-0005-0000-0000-0000DB0D0000}"/>
    <cellStyle name="Note 27" xfId="2162" xr:uid="{00000000-0005-0000-0000-0000DC0D0000}"/>
    <cellStyle name="Note 28" xfId="2163" xr:uid="{00000000-0005-0000-0000-0000DD0D0000}"/>
    <cellStyle name="Note 29" xfId="2164" xr:uid="{00000000-0005-0000-0000-0000DE0D0000}"/>
    <cellStyle name="Note 3" xfId="1589" xr:uid="{00000000-0005-0000-0000-0000DF0D0000}"/>
    <cellStyle name="Note 3 2" xfId="1590" xr:uid="{00000000-0005-0000-0000-0000E00D0000}"/>
    <cellStyle name="Note 3 2 2" xfId="3419" xr:uid="{00000000-0005-0000-0000-0000E10D0000}"/>
    <cellStyle name="Note 3 2 2 2" xfId="4115" xr:uid="{00000000-0005-0000-0000-0000E20D0000}"/>
    <cellStyle name="Note 3 2 3" xfId="4114" xr:uid="{00000000-0005-0000-0000-0000E30D0000}"/>
    <cellStyle name="Note 3 3" xfId="1591" xr:uid="{00000000-0005-0000-0000-0000E40D0000}"/>
    <cellStyle name="Note 3 3 2" xfId="3420" xr:uid="{00000000-0005-0000-0000-0000E50D0000}"/>
    <cellStyle name="Note 3 3 2 2" xfId="4117" xr:uid="{00000000-0005-0000-0000-0000E60D0000}"/>
    <cellStyle name="Note 3 3 3" xfId="4116" xr:uid="{00000000-0005-0000-0000-0000E70D0000}"/>
    <cellStyle name="Note 3 4" xfId="1592" xr:uid="{00000000-0005-0000-0000-0000E80D0000}"/>
    <cellStyle name="Note 3 4 2" xfId="3421" xr:uid="{00000000-0005-0000-0000-0000E90D0000}"/>
    <cellStyle name="Note 3 4 2 2" xfId="4119" xr:uid="{00000000-0005-0000-0000-0000EA0D0000}"/>
    <cellStyle name="Note 3 4 3" xfId="4118" xr:uid="{00000000-0005-0000-0000-0000EB0D0000}"/>
    <cellStyle name="Note 3 5" xfId="1593" xr:uid="{00000000-0005-0000-0000-0000EC0D0000}"/>
    <cellStyle name="Note 3 5 2" xfId="3422" xr:uid="{00000000-0005-0000-0000-0000ED0D0000}"/>
    <cellStyle name="Note 3 5 2 2" xfId="4121" xr:uid="{00000000-0005-0000-0000-0000EE0D0000}"/>
    <cellStyle name="Note 3 5 3" xfId="4120" xr:uid="{00000000-0005-0000-0000-0000EF0D0000}"/>
    <cellStyle name="Note 3 6" xfId="3423" xr:uid="{00000000-0005-0000-0000-0000F00D0000}"/>
    <cellStyle name="Note 3 6 2" xfId="4122" xr:uid="{00000000-0005-0000-0000-0000F10D0000}"/>
    <cellStyle name="Note 3 7" xfId="4113" xr:uid="{00000000-0005-0000-0000-0000F20D0000}"/>
    <cellStyle name="Note 30" xfId="2165" xr:uid="{00000000-0005-0000-0000-0000F30D0000}"/>
    <cellStyle name="Note 31" xfId="2166" xr:uid="{00000000-0005-0000-0000-0000F40D0000}"/>
    <cellStyle name="Note 32" xfId="2167" xr:uid="{00000000-0005-0000-0000-0000F50D0000}"/>
    <cellStyle name="Note 33" xfId="2168" xr:uid="{00000000-0005-0000-0000-0000F60D0000}"/>
    <cellStyle name="Note 34" xfId="2169" xr:uid="{00000000-0005-0000-0000-0000F70D0000}"/>
    <cellStyle name="Note 35" xfId="2170" xr:uid="{00000000-0005-0000-0000-0000F80D0000}"/>
    <cellStyle name="Note 36" xfId="2171" xr:uid="{00000000-0005-0000-0000-0000F90D0000}"/>
    <cellStyle name="Note 37" xfId="4102" xr:uid="{00000000-0005-0000-0000-0000FA0D0000}"/>
    <cellStyle name="Note 4" xfId="1594" xr:uid="{00000000-0005-0000-0000-0000FB0D0000}"/>
    <cellStyle name="Note 4 2" xfId="3424" xr:uid="{00000000-0005-0000-0000-0000FC0D0000}"/>
    <cellStyle name="Note 4 2 2" xfId="4124" xr:uid="{00000000-0005-0000-0000-0000FD0D0000}"/>
    <cellStyle name="Note 4 3" xfId="4123" xr:uid="{00000000-0005-0000-0000-0000FE0D0000}"/>
    <cellStyle name="Note 5" xfId="2172" xr:uid="{00000000-0005-0000-0000-0000FF0D0000}"/>
    <cellStyle name="Note 5 2" xfId="4125" xr:uid="{00000000-0005-0000-0000-0000000E0000}"/>
    <cellStyle name="Note 6" xfId="2173" xr:uid="{00000000-0005-0000-0000-0000010E0000}"/>
    <cellStyle name="Note 7" xfId="2174" xr:uid="{00000000-0005-0000-0000-0000020E0000}"/>
    <cellStyle name="Note 8" xfId="2175" xr:uid="{00000000-0005-0000-0000-0000030E0000}"/>
    <cellStyle name="Note 9" xfId="2176" xr:uid="{00000000-0005-0000-0000-0000040E0000}"/>
    <cellStyle name="Nøytral 10" xfId="2177" xr:uid="{00000000-0005-0000-0000-0000050E0000}"/>
    <cellStyle name="Nøytral 10 2" xfId="4665" xr:uid="{00000000-0005-0000-0000-0000060E0000}"/>
    <cellStyle name="Nøytral 11" xfId="2178" xr:uid="{00000000-0005-0000-0000-0000070E0000}"/>
    <cellStyle name="Nøytral 11 2" xfId="4666" xr:uid="{00000000-0005-0000-0000-0000080E0000}"/>
    <cellStyle name="Nøytral 12" xfId="2179" xr:uid="{00000000-0005-0000-0000-0000090E0000}"/>
    <cellStyle name="Nøytral 12 2" xfId="4667" xr:uid="{00000000-0005-0000-0000-00000A0E0000}"/>
    <cellStyle name="Nøytral 13" xfId="2180" xr:uid="{00000000-0005-0000-0000-00000B0E0000}"/>
    <cellStyle name="Nøytral 14" xfId="2181" xr:uid="{00000000-0005-0000-0000-00000C0E0000}"/>
    <cellStyle name="Nøytral 2" xfId="1596" xr:uid="{00000000-0005-0000-0000-00000D0E0000}"/>
    <cellStyle name="Nøytral 2 2" xfId="2182" xr:uid="{00000000-0005-0000-0000-00000E0E0000}"/>
    <cellStyle name="Nøytral 2 3" xfId="2183" xr:uid="{00000000-0005-0000-0000-00000F0E0000}"/>
    <cellStyle name="Nøytral 2 4" xfId="2184" xr:uid="{00000000-0005-0000-0000-0000100E0000}"/>
    <cellStyle name="Nøytral 2 5" xfId="2185" xr:uid="{00000000-0005-0000-0000-0000110E0000}"/>
    <cellStyle name="Nøytral 2 6" xfId="2186" xr:uid="{00000000-0005-0000-0000-0000120E0000}"/>
    <cellStyle name="Nøytral 2 7" xfId="2187" xr:uid="{00000000-0005-0000-0000-0000130E0000}"/>
    <cellStyle name="Nøytral 2 8" xfId="2188" xr:uid="{00000000-0005-0000-0000-0000140E0000}"/>
    <cellStyle name="Nøytral 2 9" xfId="2189" xr:uid="{00000000-0005-0000-0000-0000150E0000}"/>
    <cellStyle name="Nøytral 3" xfId="1597" xr:uid="{00000000-0005-0000-0000-0000160E0000}"/>
    <cellStyle name="Nøytral 4" xfId="1598" xr:uid="{00000000-0005-0000-0000-0000170E0000}"/>
    <cellStyle name="Nøytral 5" xfId="1595" xr:uid="{00000000-0005-0000-0000-0000180E0000}"/>
    <cellStyle name="Nøytral 6" xfId="2190" xr:uid="{00000000-0005-0000-0000-0000190E0000}"/>
    <cellStyle name="Nøytral 7" xfId="2191" xr:uid="{00000000-0005-0000-0000-00001A0E0000}"/>
    <cellStyle name="Nøytral 8" xfId="2192" xr:uid="{00000000-0005-0000-0000-00001B0E0000}"/>
    <cellStyle name="Nøytral 8 2" xfId="4669" xr:uid="{00000000-0005-0000-0000-00001C0E0000}"/>
    <cellStyle name="Nøytral 8 3" xfId="4668" xr:uid="{00000000-0005-0000-0000-00001D0E0000}"/>
    <cellStyle name="Nøytral 9" xfId="2193" xr:uid="{00000000-0005-0000-0000-00001E0E0000}"/>
    <cellStyle name="Nøytral 9 2" xfId="4670" xr:uid="{00000000-0005-0000-0000-00001F0E0000}"/>
    <cellStyle name="Output" xfId="1599" xr:uid="{00000000-0005-0000-0000-0000200E0000}"/>
    <cellStyle name="Output 2" xfId="3425" xr:uid="{00000000-0005-0000-0000-0000210E0000}"/>
    <cellStyle name="Overskrift 1 10" xfId="2194" xr:uid="{00000000-0005-0000-0000-0000220E0000}"/>
    <cellStyle name="Overskrift 1 10 2" xfId="4672" xr:uid="{00000000-0005-0000-0000-0000230E0000}"/>
    <cellStyle name="Overskrift 1 10 3" xfId="4671" xr:uid="{00000000-0005-0000-0000-0000240E0000}"/>
    <cellStyle name="Overskrift 1 11" xfId="2195" xr:uid="{00000000-0005-0000-0000-0000250E0000}"/>
    <cellStyle name="Overskrift 1 11 2" xfId="4869" xr:uid="{00000000-0005-0000-0000-0000260E0000}"/>
    <cellStyle name="Overskrift 1 11 3" xfId="4673" xr:uid="{00000000-0005-0000-0000-0000270E0000}"/>
    <cellStyle name="Overskrift 1 12" xfId="2196" xr:uid="{00000000-0005-0000-0000-0000280E0000}"/>
    <cellStyle name="Overskrift 1 12 2" xfId="4870" xr:uid="{00000000-0005-0000-0000-0000290E0000}"/>
    <cellStyle name="Overskrift 1 12 3" xfId="4674" xr:uid="{00000000-0005-0000-0000-00002A0E0000}"/>
    <cellStyle name="Overskrift 1 13" xfId="2197" xr:uid="{00000000-0005-0000-0000-00002B0E0000}"/>
    <cellStyle name="Overskrift 1 14" xfId="2198" xr:uid="{00000000-0005-0000-0000-00002C0E0000}"/>
    <cellStyle name="Overskrift 1 2" xfId="1601" xr:uid="{00000000-0005-0000-0000-00002D0E0000}"/>
    <cellStyle name="Overskrift 1 2 2" xfId="2199" xr:uid="{00000000-0005-0000-0000-00002E0E0000}"/>
    <cellStyle name="Overskrift 1 2 3" xfId="2200" xr:uid="{00000000-0005-0000-0000-00002F0E0000}"/>
    <cellStyle name="Overskrift 1 2 4" xfId="2201" xr:uid="{00000000-0005-0000-0000-0000300E0000}"/>
    <cellStyle name="Overskrift 1 2 5" xfId="2202" xr:uid="{00000000-0005-0000-0000-0000310E0000}"/>
    <cellStyle name="Overskrift 1 2 6" xfId="2203" xr:uid="{00000000-0005-0000-0000-0000320E0000}"/>
    <cellStyle name="Overskrift 1 2 7" xfId="2204" xr:uid="{00000000-0005-0000-0000-0000330E0000}"/>
    <cellStyle name="Overskrift 1 2 8" xfId="2205" xr:uid="{00000000-0005-0000-0000-0000340E0000}"/>
    <cellStyle name="Overskrift 1 2 9" xfId="2206" xr:uid="{00000000-0005-0000-0000-0000350E0000}"/>
    <cellStyle name="Overskrift 1 3" xfId="1602" xr:uid="{00000000-0005-0000-0000-0000360E0000}"/>
    <cellStyle name="Overskrift 1 4" xfId="1603" xr:uid="{00000000-0005-0000-0000-0000370E0000}"/>
    <cellStyle name="Overskrift 1 5" xfId="1600" xr:uid="{00000000-0005-0000-0000-0000380E0000}"/>
    <cellStyle name="Overskrift 1 6" xfId="2207" xr:uid="{00000000-0005-0000-0000-0000390E0000}"/>
    <cellStyle name="Overskrift 1 7" xfId="2208" xr:uid="{00000000-0005-0000-0000-00003A0E0000}"/>
    <cellStyle name="Overskrift 1 8" xfId="2209" xr:uid="{00000000-0005-0000-0000-00003B0E0000}"/>
    <cellStyle name="Overskrift 1 8 2" xfId="4676" xr:uid="{00000000-0005-0000-0000-00003C0E0000}"/>
    <cellStyle name="Overskrift 1 8 3" xfId="4675" xr:uid="{00000000-0005-0000-0000-00003D0E0000}"/>
    <cellStyle name="Overskrift 1 9" xfId="2210" xr:uid="{00000000-0005-0000-0000-00003E0E0000}"/>
    <cellStyle name="Overskrift 1 9 2" xfId="4678" xr:uid="{00000000-0005-0000-0000-00003F0E0000}"/>
    <cellStyle name="Overskrift 1 9 3" xfId="4677" xr:uid="{00000000-0005-0000-0000-0000400E0000}"/>
    <cellStyle name="Overskrift 2 10" xfId="2211" xr:uid="{00000000-0005-0000-0000-0000410E0000}"/>
    <cellStyle name="Overskrift 2 10 2" xfId="4680" xr:uid="{00000000-0005-0000-0000-0000420E0000}"/>
    <cellStyle name="Overskrift 2 10 3" xfId="4679" xr:uid="{00000000-0005-0000-0000-0000430E0000}"/>
    <cellStyle name="Overskrift 2 11" xfId="2212" xr:uid="{00000000-0005-0000-0000-0000440E0000}"/>
    <cellStyle name="Overskrift 2 11 2" xfId="4871" xr:uid="{00000000-0005-0000-0000-0000450E0000}"/>
    <cellStyle name="Overskrift 2 11 3" xfId="4681" xr:uid="{00000000-0005-0000-0000-0000460E0000}"/>
    <cellStyle name="Overskrift 2 12" xfId="2213" xr:uid="{00000000-0005-0000-0000-0000470E0000}"/>
    <cellStyle name="Overskrift 2 12 2" xfId="4872" xr:uid="{00000000-0005-0000-0000-0000480E0000}"/>
    <cellStyle name="Overskrift 2 12 3" xfId="4682" xr:uid="{00000000-0005-0000-0000-0000490E0000}"/>
    <cellStyle name="Overskrift 2 13" xfId="2214" xr:uid="{00000000-0005-0000-0000-00004A0E0000}"/>
    <cellStyle name="Overskrift 2 14" xfId="2215" xr:uid="{00000000-0005-0000-0000-00004B0E0000}"/>
    <cellStyle name="Overskrift 2 2" xfId="1605" xr:uid="{00000000-0005-0000-0000-00004C0E0000}"/>
    <cellStyle name="Overskrift 2 2 2" xfId="2216" xr:uid="{00000000-0005-0000-0000-00004D0E0000}"/>
    <cellStyle name="Overskrift 2 2 3" xfId="2217" xr:uid="{00000000-0005-0000-0000-00004E0E0000}"/>
    <cellStyle name="Overskrift 2 2 4" xfId="2218" xr:uid="{00000000-0005-0000-0000-00004F0E0000}"/>
    <cellStyle name="Overskrift 2 2 5" xfId="2219" xr:uid="{00000000-0005-0000-0000-0000500E0000}"/>
    <cellStyle name="Overskrift 2 2 6" xfId="2220" xr:uid="{00000000-0005-0000-0000-0000510E0000}"/>
    <cellStyle name="Overskrift 2 2 7" xfId="2221" xr:uid="{00000000-0005-0000-0000-0000520E0000}"/>
    <cellStyle name="Overskrift 2 2 8" xfId="2222" xr:uid="{00000000-0005-0000-0000-0000530E0000}"/>
    <cellStyle name="Overskrift 2 2 9" xfId="2223" xr:uid="{00000000-0005-0000-0000-0000540E0000}"/>
    <cellStyle name="Overskrift 2 3" xfId="1606" xr:uid="{00000000-0005-0000-0000-0000550E0000}"/>
    <cellStyle name="Overskrift 2 4" xfId="1607" xr:uid="{00000000-0005-0000-0000-0000560E0000}"/>
    <cellStyle name="Overskrift 2 5" xfId="1604" xr:uid="{00000000-0005-0000-0000-0000570E0000}"/>
    <cellStyle name="Overskrift 2 6" xfId="2224" xr:uid="{00000000-0005-0000-0000-0000580E0000}"/>
    <cellStyle name="Overskrift 2 7" xfId="2225" xr:uid="{00000000-0005-0000-0000-0000590E0000}"/>
    <cellStyle name="Overskrift 2 8" xfId="2226" xr:uid="{00000000-0005-0000-0000-00005A0E0000}"/>
    <cellStyle name="Overskrift 2 8 2" xfId="4684" xr:uid="{00000000-0005-0000-0000-00005B0E0000}"/>
    <cellStyle name="Overskrift 2 8 3" xfId="4683" xr:uid="{00000000-0005-0000-0000-00005C0E0000}"/>
    <cellStyle name="Overskrift 2 9" xfId="2227" xr:uid="{00000000-0005-0000-0000-00005D0E0000}"/>
    <cellStyle name="Overskrift 2 9 2" xfId="4686" xr:uid="{00000000-0005-0000-0000-00005E0E0000}"/>
    <cellStyle name="Overskrift 2 9 3" xfId="4685" xr:uid="{00000000-0005-0000-0000-00005F0E0000}"/>
    <cellStyle name="Overskrift 3 10" xfId="2228" xr:uid="{00000000-0005-0000-0000-0000600E0000}"/>
    <cellStyle name="Overskrift 3 10 2" xfId="4688" xr:uid="{00000000-0005-0000-0000-0000610E0000}"/>
    <cellStyle name="Overskrift 3 10 3" xfId="4687" xr:uid="{00000000-0005-0000-0000-0000620E0000}"/>
    <cellStyle name="Overskrift 3 11" xfId="2229" xr:uid="{00000000-0005-0000-0000-0000630E0000}"/>
    <cellStyle name="Overskrift 3 11 2" xfId="4873" xr:uid="{00000000-0005-0000-0000-0000640E0000}"/>
    <cellStyle name="Overskrift 3 11 3" xfId="4689" xr:uid="{00000000-0005-0000-0000-0000650E0000}"/>
    <cellStyle name="Overskrift 3 12" xfId="2230" xr:uid="{00000000-0005-0000-0000-0000660E0000}"/>
    <cellStyle name="Overskrift 3 12 2" xfId="4874" xr:uid="{00000000-0005-0000-0000-0000670E0000}"/>
    <cellStyle name="Overskrift 3 12 3" xfId="4690" xr:uid="{00000000-0005-0000-0000-0000680E0000}"/>
    <cellStyle name="Overskrift 3 13" xfId="2231" xr:uid="{00000000-0005-0000-0000-0000690E0000}"/>
    <cellStyle name="Overskrift 3 14" xfId="2232" xr:uid="{00000000-0005-0000-0000-00006A0E0000}"/>
    <cellStyle name="Overskrift 3 2" xfId="1609" xr:uid="{00000000-0005-0000-0000-00006B0E0000}"/>
    <cellStyle name="Overskrift 3 2 2" xfId="2233" xr:uid="{00000000-0005-0000-0000-00006C0E0000}"/>
    <cellStyle name="Overskrift 3 2 3" xfId="2234" xr:uid="{00000000-0005-0000-0000-00006D0E0000}"/>
    <cellStyle name="Overskrift 3 2 4" xfId="2235" xr:uid="{00000000-0005-0000-0000-00006E0E0000}"/>
    <cellStyle name="Overskrift 3 2 5" xfId="2236" xr:uid="{00000000-0005-0000-0000-00006F0E0000}"/>
    <cellStyle name="Overskrift 3 2 6" xfId="2237" xr:uid="{00000000-0005-0000-0000-0000700E0000}"/>
    <cellStyle name="Overskrift 3 2 7" xfId="2238" xr:uid="{00000000-0005-0000-0000-0000710E0000}"/>
    <cellStyle name="Overskrift 3 2 8" xfId="2239" xr:uid="{00000000-0005-0000-0000-0000720E0000}"/>
    <cellStyle name="Overskrift 3 2 9" xfId="2240" xr:uid="{00000000-0005-0000-0000-0000730E0000}"/>
    <cellStyle name="Overskrift 3 3" xfId="1610" xr:uid="{00000000-0005-0000-0000-0000740E0000}"/>
    <cellStyle name="Overskrift 3 4" xfId="1611" xr:uid="{00000000-0005-0000-0000-0000750E0000}"/>
    <cellStyle name="Overskrift 3 5" xfId="1608" xr:uid="{00000000-0005-0000-0000-0000760E0000}"/>
    <cellStyle name="Overskrift 3 6" xfId="2241" xr:uid="{00000000-0005-0000-0000-0000770E0000}"/>
    <cellStyle name="Overskrift 3 7" xfId="2242" xr:uid="{00000000-0005-0000-0000-0000780E0000}"/>
    <cellStyle name="Overskrift 3 8" xfId="2243" xr:uid="{00000000-0005-0000-0000-0000790E0000}"/>
    <cellStyle name="Overskrift 3 8 2" xfId="4692" xr:uid="{00000000-0005-0000-0000-00007A0E0000}"/>
    <cellStyle name="Overskrift 3 8 3" xfId="4691" xr:uid="{00000000-0005-0000-0000-00007B0E0000}"/>
    <cellStyle name="Overskrift 3 9" xfId="2244" xr:uid="{00000000-0005-0000-0000-00007C0E0000}"/>
    <cellStyle name="Overskrift 3 9 2" xfId="4694" xr:uid="{00000000-0005-0000-0000-00007D0E0000}"/>
    <cellStyle name="Overskrift 3 9 3" xfId="4693" xr:uid="{00000000-0005-0000-0000-00007E0E0000}"/>
    <cellStyle name="Overskrift 4 10" xfId="2245" xr:uid="{00000000-0005-0000-0000-00007F0E0000}"/>
    <cellStyle name="Overskrift 4 10 2" xfId="4696" xr:uid="{00000000-0005-0000-0000-0000800E0000}"/>
    <cellStyle name="Overskrift 4 10 3" xfId="4695" xr:uid="{00000000-0005-0000-0000-0000810E0000}"/>
    <cellStyle name="Overskrift 4 11" xfId="2246" xr:uid="{00000000-0005-0000-0000-0000820E0000}"/>
    <cellStyle name="Overskrift 4 11 2" xfId="4875" xr:uid="{00000000-0005-0000-0000-0000830E0000}"/>
    <cellStyle name="Overskrift 4 11 3" xfId="4697" xr:uid="{00000000-0005-0000-0000-0000840E0000}"/>
    <cellStyle name="Overskrift 4 12" xfId="2247" xr:uid="{00000000-0005-0000-0000-0000850E0000}"/>
    <cellStyle name="Overskrift 4 12 2" xfId="4876" xr:uid="{00000000-0005-0000-0000-0000860E0000}"/>
    <cellStyle name="Overskrift 4 12 3" xfId="4698" xr:uid="{00000000-0005-0000-0000-0000870E0000}"/>
    <cellStyle name="Overskrift 4 13" xfId="2248" xr:uid="{00000000-0005-0000-0000-0000880E0000}"/>
    <cellStyle name="Overskrift 4 14" xfId="2249" xr:uid="{00000000-0005-0000-0000-0000890E0000}"/>
    <cellStyle name="Overskrift 4 2" xfId="1613" xr:uid="{00000000-0005-0000-0000-00008A0E0000}"/>
    <cellStyle name="Overskrift 4 2 2" xfId="2250" xr:uid="{00000000-0005-0000-0000-00008B0E0000}"/>
    <cellStyle name="Overskrift 4 2 3" xfId="2251" xr:uid="{00000000-0005-0000-0000-00008C0E0000}"/>
    <cellStyle name="Overskrift 4 2 4" xfId="2252" xr:uid="{00000000-0005-0000-0000-00008D0E0000}"/>
    <cellStyle name="Overskrift 4 2 5" xfId="2253" xr:uid="{00000000-0005-0000-0000-00008E0E0000}"/>
    <cellStyle name="Overskrift 4 2 6" xfId="2254" xr:uid="{00000000-0005-0000-0000-00008F0E0000}"/>
    <cellStyle name="Overskrift 4 2 7" xfId="2255" xr:uid="{00000000-0005-0000-0000-0000900E0000}"/>
    <cellStyle name="Overskrift 4 2 8" xfId="2256" xr:uid="{00000000-0005-0000-0000-0000910E0000}"/>
    <cellStyle name="Overskrift 4 2 9" xfId="2257" xr:uid="{00000000-0005-0000-0000-0000920E0000}"/>
    <cellStyle name="Overskrift 4 3" xfId="1614" xr:uid="{00000000-0005-0000-0000-0000930E0000}"/>
    <cellStyle name="Overskrift 4 4" xfId="1615" xr:uid="{00000000-0005-0000-0000-0000940E0000}"/>
    <cellStyle name="Overskrift 4 5" xfId="1612" xr:uid="{00000000-0005-0000-0000-0000950E0000}"/>
    <cellStyle name="Overskrift 4 6" xfId="2258" xr:uid="{00000000-0005-0000-0000-0000960E0000}"/>
    <cellStyle name="Overskrift 4 7" xfId="2259" xr:uid="{00000000-0005-0000-0000-0000970E0000}"/>
    <cellStyle name="Overskrift 4 8" xfId="2260" xr:uid="{00000000-0005-0000-0000-0000980E0000}"/>
    <cellStyle name="Overskrift 4 8 2" xfId="4700" xr:uid="{00000000-0005-0000-0000-0000990E0000}"/>
    <cellStyle name="Overskrift 4 8 3" xfId="4699" xr:uid="{00000000-0005-0000-0000-00009A0E0000}"/>
    <cellStyle name="Overskrift 4 9" xfId="2261" xr:uid="{00000000-0005-0000-0000-00009B0E0000}"/>
    <cellStyle name="Overskrift 4 9 2" xfId="4702" xr:uid="{00000000-0005-0000-0000-00009C0E0000}"/>
    <cellStyle name="Overskrift 4 9 3" xfId="4701" xr:uid="{00000000-0005-0000-0000-00009D0E0000}"/>
    <cellStyle name="Percent 2" xfId="9" xr:uid="{00000000-0005-0000-0000-00009E0E0000}"/>
    <cellStyle name="Prosent 2" xfId="16" xr:uid="{00000000-0005-0000-0000-00009F0E0000}"/>
    <cellStyle name="Prosent 2 10" xfId="1618" xr:uid="{00000000-0005-0000-0000-0000A00E0000}"/>
    <cellStyle name="Prosent 2 10 2" xfId="2262" xr:uid="{00000000-0005-0000-0000-0000A10E0000}"/>
    <cellStyle name="Prosent 2 10 3" xfId="4127" xr:uid="{00000000-0005-0000-0000-0000A20E0000}"/>
    <cellStyle name="Prosent 2 11" xfId="1619" xr:uid="{00000000-0005-0000-0000-0000A30E0000}"/>
    <cellStyle name="Prosent 2 11 2" xfId="2263" xr:uid="{00000000-0005-0000-0000-0000A40E0000}"/>
    <cellStyle name="Prosent 2 11 3" xfId="4128" xr:uid="{00000000-0005-0000-0000-0000A50E0000}"/>
    <cellStyle name="Prosent 2 12" xfId="1620" xr:uid="{00000000-0005-0000-0000-0000A60E0000}"/>
    <cellStyle name="Prosent 2 12 2" xfId="2264" xr:uid="{00000000-0005-0000-0000-0000A70E0000}"/>
    <cellStyle name="Prosent 2 12 3" xfId="4129" xr:uid="{00000000-0005-0000-0000-0000A80E0000}"/>
    <cellStyle name="Prosent 2 13" xfId="1621" xr:uid="{00000000-0005-0000-0000-0000A90E0000}"/>
    <cellStyle name="Prosent 2 13 2" xfId="1622" xr:uid="{00000000-0005-0000-0000-0000AA0E0000}"/>
    <cellStyle name="Prosent 2 13 2 2" xfId="4131" xr:uid="{00000000-0005-0000-0000-0000AB0E0000}"/>
    <cellStyle name="Prosent 2 13 3" xfId="1623" xr:uid="{00000000-0005-0000-0000-0000AC0E0000}"/>
    <cellStyle name="Prosent 2 13 3 2" xfId="1624" xr:uid="{00000000-0005-0000-0000-0000AD0E0000}"/>
    <cellStyle name="Prosent 2 13 3 2 2" xfId="4133" xr:uid="{00000000-0005-0000-0000-0000AE0E0000}"/>
    <cellStyle name="Prosent 2 13 3 3" xfId="1625" xr:uid="{00000000-0005-0000-0000-0000AF0E0000}"/>
    <cellStyle name="Prosent 2 13 3 3 2" xfId="1626" xr:uid="{00000000-0005-0000-0000-0000B00E0000}"/>
    <cellStyle name="Prosent 2 13 3 3 2 2" xfId="4135" xr:uid="{00000000-0005-0000-0000-0000B10E0000}"/>
    <cellStyle name="Prosent 2 13 3 3 3" xfId="4134" xr:uid="{00000000-0005-0000-0000-0000B20E0000}"/>
    <cellStyle name="Prosent 2 13 3 4" xfId="1627" xr:uid="{00000000-0005-0000-0000-0000B30E0000}"/>
    <cellStyle name="Prosent 2 13 3 4 2" xfId="2513" xr:uid="{00000000-0005-0000-0000-0000B40E0000}"/>
    <cellStyle name="Prosent 2 13 3 4 2 2" xfId="4137" xr:uid="{00000000-0005-0000-0000-0000B50E0000}"/>
    <cellStyle name="Prosent 2 13 3 4 3" xfId="2558" xr:uid="{00000000-0005-0000-0000-0000B60E0000}"/>
    <cellStyle name="Prosent 2 13 3 4 3 2" xfId="4138" xr:uid="{00000000-0005-0000-0000-0000B70E0000}"/>
    <cellStyle name="Prosent 2 13 3 4 4" xfId="4136" xr:uid="{00000000-0005-0000-0000-0000B80E0000}"/>
    <cellStyle name="Prosent 2 13 3 5" xfId="2514" xr:uid="{00000000-0005-0000-0000-0000B90E0000}"/>
    <cellStyle name="Prosent 2 13 3 5 2" xfId="2515" xr:uid="{00000000-0005-0000-0000-0000BA0E0000}"/>
    <cellStyle name="Prosent 2 13 3 5 2 2" xfId="4140" xr:uid="{00000000-0005-0000-0000-0000BB0E0000}"/>
    <cellStyle name="Prosent 2 13 3 5 3" xfId="4139" xr:uid="{00000000-0005-0000-0000-0000BC0E0000}"/>
    <cellStyle name="Prosent 2 13 3 6" xfId="4132" xr:uid="{00000000-0005-0000-0000-0000BD0E0000}"/>
    <cellStyle name="Prosent 2 13 4" xfId="1628" xr:uid="{00000000-0005-0000-0000-0000BE0E0000}"/>
    <cellStyle name="Prosent 2 13 4 2" xfId="4141" xr:uid="{00000000-0005-0000-0000-0000BF0E0000}"/>
    <cellStyle name="Prosent 2 13 5" xfId="2265" xr:uid="{00000000-0005-0000-0000-0000C00E0000}"/>
    <cellStyle name="Prosent 2 13 5 2" xfId="2517" xr:uid="{00000000-0005-0000-0000-0000C10E0000}"/>
    <cellStyle name="Prosent 2 13 5 2 2" xfId="4143" xr:uid="{00000000-0005-0000-0000-0000C20E0000}"/>
    <cellStyle name="Prosent 2 13 5 3" xfId="2516" xr:uid="{00000000-0005-0000-0000-0000C30E0000}"/>
    <cellStyle name="Prosent 2 13 5 4" xfId="4142" xr:uid="{00000000-0005-0000-0000-0000C40E0000}"/>
    <cellStyle name="Prosent 2 13 6" xfId="4130" xr:uid="{00000000-0005-0000-0000-0000C50E0000}"/>
    <cellStyle name="Prosent 2 14" xfId="1629" xr:uid="{00000000-0005-0000-0000-0000C60E0000}"/>
    <cellStyle name="Prosent 2 15" xfId="2266" xr:uid="{00000000-0005-0000-0000-0000C70E0000}"/>
    <cellStyle name="Prosent 2 16" xfId="2267" xr:uid="{00000000-0005-0000-0000-0000C80E0000}"/>
    <cellStyle name="Prosent 2 17" xfId="2268" xr:uid="{00000000-0005-0000-0000-0000C90E0000}"/>
    <cellStyle name="Prosent 2 18" xfId="2269" xr:uid="{00000000-0005-0000-0000-0000CA0E0000}"/>
    <cellStyle name="Prosent 2 19" xfId="2270" xr:uid="{00000000-0005-0000-0000-0000CB0E0000}"/>
    <cellStyle name="Prosent 2 2" xfId="50" xr:uid="{00000000-0005-0000-0000-0000CC0E0000}"/>
    <cellStyle name="Prosent 2 2 10" xfId="2271" xr:uid="{00000000-0005-0000-0000-0000CD0E0000}"/>
    <cellStyle name="Prosent 2 2 11" xfId="2272" xr:uid="{00000000-0005-0000-0000-0000CE0E0000}"/>
    <cellStyle name="Prosent 2 2 12" xfId="2273" xr:uid="{00000000-0005-0000-0000-0000CF0E0000}"/>
    <cellStyle name="Prosent 2 2 13" xfId="2274" xr:uid="{00000000-0005-0000-0000-0000D00E0000}"/>
    <cellStyle name="Prosent 2 2 14" xfId="2275" xr:uid="{00000000-0005-0000-0000-0000D10E0000}"/>
    <cellStyle name="Prosent 2 2 15" xfId="2276" xr:uid="{00000000-0005-0000-0000-0000D20E0000}"/>
    <cellStyle name="Prosent 2 2 16" xfId="2277" xr:uid="{00000000-0005-0000-0000-0000D30E0000}"/>
    <cellStyle name="Prosent 2 2 17" xfId="2278" xr:uid="{00000000-0005-0000-0000-0000D40E0000}"/>
    <cellStyle name="Prosent 2 2 18" xfId="2279" xr:uid="{00000000-0005-0000-0000-0000D50E0000}"/>
    <cellStyle name="Prosent 2 2 19" xfId="2280" xr:uid="{00000000-0005-0000-0000-0000D60E0000}"/>
    <cellStyle name="Prosent 2 2 2" xfId="1631" xr:uid="{00000000-0005-0000-0000-0000D70E0000}"/>
    <cellStyle name="Prosent 2 2 2 2" xfId="1632" xr:uid="{00000000-0005-0000-0000-0000D80E0000}"/>
    <cellStyle name="Prosent 2 2 2 3" xfId="1633" xr:uid="{00000000-0005-0000-0000-0000D90E0000}"/>
    <cellStyle name="Prosent 2 2 2 4" xfId="1634" xr:uid="{00000000-0005-0000-0000-0000DA0E0000}"/>
    <cellStyle name="Prosent 2 2 2 4 10" xfId="2895" xr:uid="{00000000-0005-0000-0000-0000DB0E0000}"/>
    <cellStyle name="Prosent 2 2 2 4 10 2" xfId="2896" xr:uid="{00000000-0005-0000-0000-0000DC0E0000}"/>
    <cellStyle name="Prosent 2 2 2 4 11" xfId="2897" xr:uid="{00000000-0005-0000-0000-0000DD0E0000}"/>
    <cellStyle name="Prosent 2 2 2 4 11 2" xfId="2898" xr:uid="{00000000-0005-0000-0000-0000DE0E0000}"/>
    <cellStyle name="Prosent 2 2 2 4 2" xfId="2519" xr:uid="{00000000-0005-0000-0000-0000DF0E0000}"/>
    <cellStyle name="Prosent 2 2 2 4 2 2" xfId="2520" xr:uid="{00000000-0005-0000-0000-0000E00E0000}"/>
    <cellStyle name="Prosent 2 2 2 4 2 2 2" xfId="2559" xr:uid="{00000000-0005-0000-0000-0000E10E0000}"/>
    <cellStyle name="Prosent 2 2 2 4 2 2 3" xfId="2560" xr:uid="{00000000-0005-0000-0000-0000E20E0000}"/>
    <cellStyle name="Prosent 2 2 2 4 2 2 3 2" xfId="2561" xr:uid="{00000000-0005-0000-0000-0000E30E0000}"/>
    <cellStyle name="Prosent 2 2 2 4 2 2 3 3" xfId="2562" xr:uid="{00000000-0005-0000-0000-0000E40E0000}"/>
    <cellStyle name="Prosent 2 2 2 4 2 2 3 3 2" xfId="2563" xr:uid="{00000000-0005-0000-0000-0000E50E0000}"/>
    <cellStyle name="Prosent 2 2 2 4 2 2 3 4" xfId="2564" xr:uid="{00000000-0005-0000-0000-0000E60E0000}"/>
    <cellStyle name="Prosent 2 2 2 4 2 2 3 4 2" xfId="2565" xr:uid="{00000000-0005-0000-0000-0000E70E0000}"/>
    <cellStyle name="Prosent 2 2 2 4 2 2 3 4 3" xfId="2566" xr:uid="{00000000-0005-0000-0000-0000E80E0000}"/>
    <cellStyle name="Prosent 2 2 2 4 2 2 3 4 4" xfId="2567" xr:uid="{00000000-0005-0000-0000-0000E90E0000}"/>
    <cellStyle name="Prosent 2 2 2 4 2 2 3 4 4 2" xfId="2568" xr:uid="{00000000-0005-0000-0000-0000EA0E0000}"/>
    <cellStyle name="Prosent 2 2 2 4 2 2 3 4 4 3" xfId="2899" xr:uid="{00000000-0005-0000-0000-0000EB0E0000}"/>
    <cellStyle name="Prosent 2 2 2 4 2 2 3 4 4 3 2" xfId="2900" xr:uid="{00000000-0005-0000-0000-0000EC0E0000}"/>
    <cellStyle name="Prosent 2 2 2 4 2 2 3 4 4 4" xfId="2901" xr:uid="{00000000-0005-0000-0000-0000ED0E0000}"/>
    <cellStyle name="Prosent 2 2 2 4 2 2 3 4 4 4 2" xfId="2902" xr:uid="{00000000-0005-0000-0000-0000EE0E0000}"/>
    <cellStyle name="Prosent 2 2 2 4 2 2 3 4 5" xfId="2569" xr:uid="{00000000-0005-0000-0000-0000EF0E0000}"/>
    <cellStyle name="Prosent 2 2 2 4 2 2 3 4 5 2" xfId="2570" xr:uid="{00000000-0005-0000-0000-0000F00E0000}"/>
    <cellStyle name="Prosent 2 2 2 4 2 2 3 4 5 3" xfId="2903" xr:uid="{00000000-0005-0000-0000-0000F10E0000}"/>
    <cellStyle name="Prosent 2 2 2 4 2 2 3 4 5 3 2" xfId="2904" xr:uid="{00000000-0005-0000-0000-0000F20E0000}"/>
    <cellStyle name="Prosent 2 2 2 4 2 2 3 4 5 4" xfId="2905" xr:uid="{00000000-0005-0000-0000-0000F30E0000}"/>
    <cellStyle name="Prosent 2 2 2 4 2 2 3 4 5 4 2" xfId="2906" xr:uid="{00000000-0005-0000-0000-0000F40E0000}"/>
    <cellStyle name="Prosent 2 2 2 4 2 2 3 4 6" xfId="2907" xr:uid="{00000000-0005-0000-0000-0000F50E0000}"/>
    <cellStyle name="Prosent 2 2 2 4 2 2 3 4 6 2" xfId="2908" xr:uid="{00000000-0005-0000-0000-0000F60E0000}"/>
    <cellStyle name="Prosent 2 2 2 4 2 2 3 4 7" xfId="2909" xr:uid="{00000000-0005-0000-0000-0000F70E0000}"/>
    <cellStyle name="Prosent 2 2 2 4 2 2 3 4 7 2" xfId="2910" xr:uid="{00000000-0005-0000-0000-0000F80E0000}"/>
    <cellStyle name="Prosent 2 2 2 4 2 2 3 5" xfId="2571" xr:uid="{00000000-0005-0000-0000-0000F90E0000}"/>
    <cellStyle name="Prosent 2 2 2 4 2 2 3 5 2" xfId="2572" xr:uid="{00000000-0005-0000-0000-0000FA0E0000}"/>
    <cellStyle name="Prosent 2 2 2 4 2 2 3 5 3" xfId="2911" xr:uid="{00000000-0005-0000-0000-0000FB0E0000}"/>
    <cellStyle name="Prosent 2 2 2 4 2 2 3 5 3 2" xfId="2912" xr:uid="{00000000-0005-0000-0000-0000FC0E0000}"/>
    <cellStyle name="Prosent 2 2 2 4 2 2 3 5 4" xfId="2913" xr:uid="{00000000-0005-0000-0000-0000FD0E0000}"/>
    <cellStyle name="Prosent 2 2 2 4 2 2 3 5 4 2" xfId="2914" xr:uid="{00000000-0005-0000-0000-0000FE0E0000}"/>
    <cellStyle name="Prosent 2 2 2 4 2 2 3 6" xfId="2573" xr:uid="{00000000-0005-0000-0000-0000FF0E0000}"/>
    <cellStyle name="Prosent 2 2 2 4 2 2 3 6 2" xfId="2574" xr:uid="{00000000-0005-0000-0000-0000000F0000}"/>
    <cellStyle name="Prosent 2 2 2 4 2 2 3 6 3" xfId="2915" xr:uid="{00000000-0005-0000-0000-0000010F0000}"/>
    <cellStyle name="Prosent 2 2 2 4 2 2 3 6 3 2" xfId="2916" xr:uid="{00000000-0005-0000-0000-0000020F0000}"/>
    <cellStyle name="Prosent 2 2 2 4 2 2 3 6 4" xfId="2917" xr:uid="{00000000-0005-0000-0000-0000030F0000}"/>
    <cellStyle name="Prosent 2 2 2 4 2 2 3 6 4 2" xfId="2918" xr:uid="{00000000-0005-0000-0000-0000040F0000}"/>
    <cellStyle name="Prosent 2 2 2 4 2 2 3 7" xfId="2919" xr:uid="{00000000-0005-0000-0000-0000050F0000}"/>
    <cellStyle name="Prosent 2 2 2 4 2 2 3 7 2" xfId="2920" xr:uid="{00000000-0005-0000-0000-0000060F0000}"/>
    <cellStyle name="Prosent 2 2 2 4 2 2 3 8" xfId="2921" xr:uid="{00000000-0005-0000-0000-0000070F0000}"/>
    <cellStyle name="Prosent 2 2 2 4 2 2 3 8 2" xfId="2922" xr:uid="{00000000-0005-0000-0000-0000080F0000}"/>
    <cellStyle name="Prosent 2 2 2 4 2 2 4" xfId="2575" xr:uid="{00000000-0005-0000-0000-0000090F0000}"/>
    <cellStyle name="Prosent 2 2 2 4 2 2 4 2" xfId="2576" xr:uid="{00000000-0005-0000-0000-00000A0F0000}"/>
    <cellStyle name="Prosent 2 2 2 4 2 2 5" xfId="2577" xr:uid="{00000000-0005-0000-0000-00000B0F0000}"/>
    <cellStyle name="Prosent 2 2 2 4 2 2 5 2" xfId="2578" xr:uid="{00000000-0005-0000-0000-00000C0F0000}"/>
    <cellStyle name="Prosent 2 2 2 4 2 2 5 3" xfId="2579" xr:uid="{00000000-0005-0000-0000-00000D0F0000}"/>
    <cellStyle name="Prosent 2 2 2 4 2 2 5 4" xfId="2580" xr:uid="{00000000-0005-0000-0000-00000E0F0000}"/>
    <cellStyle name="Prosent 2 2 2 4 2 2 5 4 2" xfId="2581" xr:uid="{00000000-0005-0000-0000-00000F0F0000}"/>
    <cellStyle name="Prosent 2 2 2 4 2 2 5 4 3" xfId="2923" xr:uid="{00000000-0005-0000-0000-0000100F0000}"/>
    <cellStyle name="Prosent 2 2 2 4 2 2 5 4 3 2" xfId="2924" xr:uid="{00000000-0005-0000-0000-0000110F0000}"/>
    <cellStyle name="Prosent 2 2 2 4 2 2 5 4 4" xfId="2925" xr:uid="{00000000-0005-0000-0000-0000120F0000}"/>
    <cellStyle name="Prosent 2 2 2 4 2 2 5 4 4 2" xfId="2926" xr:uid="{00000000-0005-0000-0000-0000130F0000}"/>
    <cellStyle name="Prosent 2 2 2 4 2 2 5 5" xfId="2582" xr:uid="{00000000-0005-0000-0000-0000140F0000}"/>
    <cellStyle name="Prosent 2 2 2 4 2 2 5 5 2" xfId="2583" xr:uid="{00000000-0005-0000-0000-0000150F0000}"/>
    <cellStyle name="Prosent 2 2 2 4 2 2 5 5 3" xfId="2927" xr:uid="{00000000-0005-0000-0000-0000160F0000}"/>
    <cellStyle name="Prosent 2 2 2 4 2 2 5 5 3 2" xfId="2928" xr:uid="{00000000-0005-0000-0000-0000170F0000}"/>
    <cellStyle name="Prosent 2 2 2 4 2 2 5 5 4" xfId="2929" xr:uid="{00000000-0005-0000-0000-0000180F0000}"/>
    <cellStyle name="Prosent 2 2 2 4 2 2 5 5 4 2" xfId="2930" xr:uid="{00000000-0005-0000-0000-0000190F0000}"/>
    <cellStyle name="Prosent 2 2 2 4 2 2 5 6" xfId="2931" xr:uid="{00000000-0005-0000-0000-00001A0F0000}"/>
    <cellStyle name="Prosent 2 2 2 4 2 2 5 6 2" xfId="2932" xr:uid="{00000000-0005-0000-0000-00001B0F0000}"/>
    <cellStyle name="Prosent 2 2 2 4 2 2 5 7" xfId="2933" xr:uid="{00000000-0005-0000-0000-00001C0F0000}"/>
    <cellStyle name="Prosent 2 2 2 4 2 2 5 7 2" xfId="2934" xr:uid="{00000000-0005-0000-0000-00001D0F0000}"/>
    <cellStyle name="Prosent 2 2 2 4 2 2 6" xfId="2584" xr:uid="{00000000-0005-0000-0000-00001E0F0000}"/>
    <cellStyle name="Prosent 2 2 2 4 2 2 6 2" xfId="2585" xr:uid="{00000000-0005-0000-0000-00001F0F0000}"/>
    <cellStyle name="Prosent 2 2 2 4 2 2 6 3" xfId="2935" xr:uid="{00000000-0005-0000-0000-0000200F0000}"/>
    <cellStyle name="Prosent 2 2 2 4 2 2 6 3 2" xfId="2936" xr:uid="{00000000-0005-0000-0000-0000210F0000}"/>
    <cellStyle name="Prosent 2 2 2 4 2 2 6 4" xfId="2937" xr:uid="{00000000-0005-0000-0000-0000220F0000}"/>
    <cellStyle name="Prosent 2 2 2 4 2 2 6 4 2" xfId="2938" xr:uid="{00000000-0005-0000-0000-0000230F0000}"/>
    <cellStyle name="Prosent 2 2 2 4 2 2 7" xfId="2586" xr:uid="{00000000-0005-0000-0000-0000240F0000}"/>
    <cellStyle name="Prosent 2 2 2 4 2 2 7 2" xfId="2587" xr:uid="{00000000-0005-0000-0000-0000250F0000}"/>
    <cellStyle name="Prosent 2 2 2 4 2 2 7 3" xfId="2939" xr:uid="{00000000-0005-0000-0000-0000260F0000}"/>
    <cellStyle name="Prosent 2 2 2 4 2 2 7 3 2" xfId="2940" xr:uid="{00000000-0005-0000-0000-0000270F0000}"/>
    <cellStyle name="Prosent 2 2 2 4 2 2 7 4" xfId="2941" xr:uid="{00000000-0005-0000-0000-0000280F0000}"/>
    <cellStyle name="Prosent 2 2 2 4 2 2 7 4 2" xfId="2942" xr:uid="{00000000-0005-0000-0000-0000290F0000}"/>
    <cellStyle name="Prosent 2 2 2 4 2 2 8" xfId="2943" xr:uid="{00000000-0005-0000-0000-00002A0F0000}"/>
    <cellStyle name="Prosent 2 2 2 4 2 2 8 2" xfId="2944" xr:uid="{00000000-0005-0000-0000-00002B0F0000}"/>
    <cellStyle name="Prosent 2 2 2 4 2 2 9" xfId="2945" xr:uid="{00000000-0005-0000-0000-00002C0F0000}"/>
    <cellStyle name="Prosent 2 2 2 4 2 2 9 2" xfId="2946" xr:uid="{00000000-0005-0000-0000-00002D0F0000}"/>
    <cellStyle name="Prosent 2 2 2 4 3" xfId="2521" xr:uid="{00000000-0005-0000-0000-00002E0F0000}"/>
    <cellStyle name="Prosent 2 2 2 4 4" xfId="2518" xr:uid="{00000000-0005-0000-0000-00002F0F0000}"/>
    <cellStyle name="Prosent 2 2 2 4 4 2" xfId="2588" xr:uid="{00000000-0005-0000-0000-0000300F0000}"/>
    <cellStyle name="Prosent 2 2 2 4 4 3" xfId="2589" xr:uid="{00000000-0005-0000-0000-0000310F0000}"/>
    <cellStyle name="Prosent 2 2 2 4 4 3 2" xfId="2590" xr:uid="{00000000-0005-0000-0000-0000320F0000}"/>
    <cellStyle name="Prosent 2 2 2 4 4 3 3" xfId="2591" xr:uid="{00000000-0005-0000-0000-0000330F0000}"/>
    <cellStyle name="Prosent 2 2 2 4 4 3 4" xfId="2592" xr:uid="{00000000-0005-0000-0000-0000340F0000}"/>
    <cellStyle name="Prosent 2 2 2 4 4 3 4 2" xfId="2593" xr:uid="{00000000-0005-0000-0000-0000350F0000}"/>
    <cellStyle name="Prosent 2 2 2 4 4 3 4 2 2" xfId="2594" xr:uid="{00000000-0005-0000-0000-0000360F0000}"/>
    <cellStyle name="Prosent 2 2 2 4 4 3 4 2 3" xfId="2947" xr:uid="{00000000-0005-0000-0000-0000370F0000}"/>
    <cellStyle name="Prosent 2 2 2 4 4 3 4 2 3 2" xfId="2948" xr:uid="{00000000-0005-0000-0000-0000380F0000}"/>
    <cellStyle name="Prosent 2 2 2 4 4 3 4 2 4" xfId="2949" xr:uid="{00000000-0005-0000-0000-0000390F0000}"/>
    <cellStyle name="Prosent 2 2 2 4 4 3 4 2 4 2" xfId="2950" xr:uid="{00000000-0005-0000-0000-00003A0F0000}"/>
    <cellStyle name="Prosent 2 2 2 4 4 3 4 3" xfId="2595" xr:uid="{00000000-0005-0000-0000-00003B0F0000}"/>
    <cellStyle name="Prosent 2 2 2 4 4 3 4 4" xfId="2951" xr:uid="{00000000-0005-0000-0000-00003C0F0000}"/>
    <cellStyle name="Prosent 2 2 2 4 4 3 4 4 2" xfId="2952" xr:uid="{00000000-0005-0000-0000-00003D0F0000}"/>
    <cellStyle name="Prosent 2 2 2 4 4 3 4 5" xfId="2953" xr:uid="{00000000-0005-0000-0000-00003E0F0000}"/>
    <cellStyle name="Prosent 2 2 2 4 4 3 4 5 2" xfId="2954" xr:uid="{00000000-0005-0000-0000-00003F0F0000}"/>
    <cellStyle name="Prosent 2 2 2 4 4 4" xfId="2596" xr:uid="{00000000-0005-0000-0000-0000400F0000}"/>
    <cellStyle name="Prosent 2 2 2 4 4 4 2" xfId="2597" xr:uid="{00000000-0005-0000-0000-0000410F0000}"/>
    <cellStyle name="Prosent 2 2 2 4 4 5" xfId="2598" xr:uid="{00000000-0005-0000-0000-0000420F0000}"/>
    <cellStyle name="Prosent 2 2 2 4 4 5 2" xfId="2599" xr:uid="{00000000-0005-0000-0000-0000430F0000}"/>
    <cellStyle name="Prosent 2 2 2 4 4 5 3" xfId="2600" xr:uid="{00000000-0005-0000-0000-0000440F0000}"/>
    <cellStyle name="Prosent 2 2 2 4 4 5 4" xfId="2601" xr:uid="{00000000-0005-0000-0000-0000450F0000}"/>
    <cellStyle name="Prosent 2 2 2 4 4 5 4 2" xfId="2602" xr:uid="{00000000-0005-0000-0000-0000460F0000}"/>
    <cellStyle name="Prosent 2 2 2 4 4 5 4 3" xfId="2955" xr:uid="{00000000-0005-0000-0000-0000470F0000}"/>
    <cellStyle name="Prosent 2 2 2 4 4 5 4 3 2" xfId="2956" xr:uid="{00000000-0005-0000-0000-0000480F0000}"/>
    <cellStyle name="Prosent 2 2 2 4 4 5 4 4" xfId="2957" xr:uid="{00000000-0005-0000-0000-0000490F0000}"/>
    <cellStyle name="Prosent 2 2 2 4 4 5 4 4 2" xfId="2958" xr:uid="{00000000-0005-0000-0000-00004A0F0000}"/>
    <cellStyle name="Prosent 2 2 2 4 4 5 5" xfId="2603" xr:uid="{00000000-0005-0000-0000-00004B0F0000}"/>
    <cellStyle name="Prosent 2 2 2 4 4 5 5 2" xfId="2604" xr:uid="{00000000-0005-0000-0000-00004C0F0000}"/>
    <cellStyle name="Prosent 2 2 2 4 4 5 5 3" xfId="2959" xr:uid="{00000000-0005-0000-0000-00004D0F0000}"/>
    <cellStyle name="Prosent 2 2 2 4 4 5 5 3 2" xfId="2960" xr:uid="{00000000-0005-0000-0000-00004E0F0000}"/>
    <cellStyle name="Prosent 2 2 2 4 4 5 5 4" xfId="2961" xr:uid="{00000000-0005-0000-0000-00004F0F0000}"/>
    <cellStyle name="Prosent 2 2 2 4 4 5 5 4 2" xfId="2962" xr:uid="{00000000-0005-0000-0000-0000500F0000}"/>
    <cellStyle name="Prosent 2 2 2 4 4 5 6" xfId="2963" xr:uid="{00000000-0005-0000-0000-0000510F0000}"/>
    <cellStyle name="Prosent 2 2 2 4 4 5 6 2" xfId="2964" xr:uid="{00000000-0005-0000-0000-0000520F0000}"/>
    <cellStyle name="Prosent 2 2 2 4 4 5 7" xfId="2965" xr:uid="{00000000-0005-0000-0000-0000530F0000}"/>
    <cellStyle name="Prosent 2 2 2 4 4 5 7 2" xfId="2966" xr:uid="{00000000-0005-0000-0000-0000540F0000}"/>
    <cellStyle name="Prosent 2 2 2 4 4 6" xfId="2605" xr:uid="{00000000-0005-0000-0000-0000550F0000}"/>
    <cellStyle name="Prosent 2 2 2 4 4 6 2" xfId="2606" xr:uid="{00000000-0005-0000-0000-0000560F0000}"/>
    <cellStyle name="Prosent 2 2 2 4 4 6 2 2" xfId="2607" xr:uid="{00000000-0005-0000-0000-0000570F0000}"/>
    <cellStyle name="Prosent 2 2 2 4 4 6 2 3" xfId="2967" xr:uid="{00000000-0005-0000-0000-0000580F0000}"/>
    <cellStyle name="Prosent 2 2 2 4 4 6 2 3 2" xfId="2968" xr:uid="{00000000-0005-0000-0000-0000590F0000}"/>
    <cellStyle name="Prosent 2 2 2 4 4 6 2 4" xfId="2969" xr:uid="{00000000-0005-0000-0000-00005A0F0000}"/>
    <cellStyle name="Prosent 2 2 2 4 4 6 2 4 2" xfId="2970" xr:uid="{00000000-0005-0000-0000-00005B0F0000}"/>
    <cellStyle name="Prosent 2 2 2 4 4 6 3" xfId="2608" xr:uid="{00000000-0005-0000-0000-00005C0F0000}"/>
    <cellStyle name="Prosent 2 2 2 4 4 6 4" xfId="2971" xr:uid="{00000000-0005-0000-0000-00005D0F0000}"/>
    <cellStyle name="Prosent 2 2 2 4 4 6 4 2" xfId="2972" xr:uid="{00000000-0005-0000-0000-00005E0F0000}"/>
    <cellStyle name="Prosent 2 2 2 4 4 6 5" xfId="2973" xr:uid="{00000000-0005-0000-0000-00005F0F0000}"/>
    <cellStyle name="Prosent 2 2 2 4 4 6 5 2" xfId="2974" xr:uid="{00000000-0005-0000-0000-0000600F0000}"/>
    <cellStyle name="Prosent 2 2 2 4 4 7" xfId="2609" xr:uid="{00000000-0005-0000-0000-0000610F0000}"/>
    <cellStyle name="Prosent 2 2 2 4 4 7 2" xfId="2610" xr:uid="{00000000-0005-0000-0000-0000620F0000}"/>
    <cellStyle name="Prosent 2 2 2 4 4 7 3" xfId="2975" xr:uid="{00000000-0005-0000-0000-0000630F0000}"/>
    <cellStyle name="Prosent 2 2 2 4 4 7 3 2" xfId="2976" xr:uid="{00000000-0005-0000-0000-0000640F0000}"/>
    <cellStyle name="Prosent 2 2 2 4 4 7 4" xfId="2977" xr:uid="{00000000-0005-0000-0000-0000650F0000}"/>
    <cellStyle name="Prosent 2 2 2 4 4 7 4 2" xfId="2978" xr:uid="{00000000-0005-0000-0000-0000660F0000}"/>
    <cellStyle name="Prosent 2 2 2 4 4 8" xfId="2979" xr:uid="{00000000-0005-0000-0000-0000670F0000}"/>
    <cellStyle name="Prosent 2 2 2 4 4 8 2" xfId="2980" xr:uid="{00000000-0005-0000-0000-0000680F0000}"/>
    <cellStyle name="Prosent 2 2 2 4 4 9" xfId="2981" xr:uid="{00000000-0005-0000-0000-0000690F0000}"/>
    <cellStyle name="Prosent 2 2 2 4 4 9 2" xfId="2982" xr:uid="{00000000-0005-0000-0000-00006A0F0000}"/>
    <cellStyle name="Prosent 2 2 2 4 5" xfId="2611" xr:uid="{00000000-0005-0000-0000-00006B0F0000}"/>
    <cellStyle name="Prosent 2 2 2 4 5 2" xfId="2612" xr:uid="{00000000-0005-0000-0000-00006C0F0000}"/>
    <cellStyle name="Prosent 2 2 2 4 5 3" xfId="2613" xr:uid="{00000000-0005-0000-0000-00006D0F0000}"/>
    <cellStyle name="Prosent 2 2 2 4 5 4" xfId="2614" xr:uid="{00000000-0005-0000-0000-00006E0F0000}"/>
    <cellStyle name="Prosent 2 2 2 4 5 4 2" xfId="2615" xr:uid="{00000000-0005-0000-0000-00006F0F0000}"/>
    <cellStyle name="Prosent 2 2 2 4 5 4 2 2" xfId="2616" xr:uid="{00000000-0005-0000-0000-0000700F0000}"/>
    <cellStyle name="Prosent 2 2 2 4 5 4 2 3" xfId="2983" xr:uid="{00000000-0005-0000-0000-0000710F0000}"/>
    <cellStyle name="Prosent 2 2 2 4 5 4 2 3 2" xfId="2984" xr:uid="{00000000-0005-0000-0000-0000720F0000}"/>
    <cellStyle name="Prosent 2 2 2 4 5 4 2 4" xfId="2985" xr:uid="{00000000-0005-0000-0000-0000730F0000}"/>
    <cellStyle name="Prosent 2 2 2 4 5 4 2 4 2" xfId="2986" xr:uid="{00000000-0005-0000-0000-0000740F0000}"/>
    <cellStyle name="Prosent 2 2 2 4 5 4 3" xfId="2617" xr:uid="{00000000-0005-0000-0000-0000750F0000}"/>
    <cellStyle name="Prosent 2 2 2 4 5 4 4" xfId="2987" xr:uid="{00000000-0005-0000-0000-0000760F0000}"/>
    <cellStyle name="Prosent 2 2 2 4 5 4 4 2" xfId="2988" xr:uid="{00000000-0005-0000-0000-0000770F0000}"/>
    <cellStyle name="Prosent 2 2 2 4 5 4 5" xfId="2989" xr:uid="{00000000-0005-0000-0000-0000780F0000}"/>
    <cellStyle name="Prosent 2 2 2 4 5 4 5 2" xfId="2990" xr:uid="{00000000-0005-0000-0000-0000790F0000}"/>
    <cellStyle name="Prosent 2 2 2 4 6" xfId="2618" xr:uid="{00000000-0005-0000-0000-00007A0F0000}"/>
    <cellStyle name="Prosent 2 2 2 4 6 2" xfId="2619" xr:uid="{00000000-0005-0000-0000-00007B0F0000}"/>
    <cellStyle name="Prosent 2 2 2 4 7" xfId="2620" xr:uid="{00000000-0005-0000-0000-00007C0F0000}"/>
    <cellStyle name="Prosent 2 2 2 4 7 2" xfId="2621" xr:uid="{00000000-0005-0000-0000-00007D0F0000}"/>
    <cellStyle name="Prosent 2 2 2 4 7 3" xfId="2622" xr:uid="{00000000-0005-0000-0000-00007E0F0000}"/>
    <cellStyle name="Prosent 2 2 2 4 7 4" xfId="2623" xr:uid="{00000000-0005-0000-0000-00007F0F0000}"/>
    <cellStyle name="Prosent 2 2 2 4 7 4 2" xfId="2624" xr:uid="{00000000-0005-0000-0000-0000800F0000}"/>
    <cellStyle name="Prosent 2 2 2 4 7 4 3" xfId="2991" xr:uid="{00000000-0005-0000-0000-0000810F0000}"/>
    <cellStyle name="Prosent 2 2 2 4 7 4 3 2" xfId="2992" xr:uid="{00000000-0005-0000-0000-0000820F0000}"/>
    <cellStyle name="Prosent 2 2 2 4 7 4 4" xfId="2993" xr:uid="{00000000-0005-0000-0000-0000830F0000}"/>
    <cellStyle name="Prosent 2 2 2 4 7 4 4 2" xfId="2994" xr:uid="{00000000-0005-0000-0000-0000840F0000}"/>
    <cellStyle name="Prosent 2 2 2 4 7 5" xfId="2625" xr:uid="{00000000-0005-0000-0000-0000850F0000}"/>
    <cellStyle name="Prosent 2 2 2 4 7 5 2" xfId="2626" xr:uid="{00000000-0005-0000-0000-0000860F0000}"/>
    <cellStyle name="Prosent 2 2 2 4 7 5 3" xfId="2995" xr:uid="{00000000-0005-0000-0000-0000870F0000}"/>
    <cellStyle name="Prosent 2 2 2 4 7 5 3 2" xfId="2996" xr:uid="{00000000-0005-0000-0000-0000880F0000}"/>
    <cellStyle name="Prosent 2 2 2 4 7 5 4" xfId="2997" xr:uid="{00000000-0005-0000-0000-0000890F0000}"/>
    <cellStyle name="Prosent 2 2 2 4 7 5 4 2" xfId="2998" xr:uid="{00000000-0005-0000-0000-00008A0F0000}"/>
    <cellStyle name="Prosent 2 2 2 4 7 6" xfId="2999" xr:uid="{00000000-0005-0000-0000-00008B0F0000}"/>
    <cellStyle name="Prosent 2 2 2 4 7 6 2" xfId="3000" xr:uid="{00000000-0005-0000-0000-00008C0F0000}"/>
    <cellStyle name="Prosent 2 2 2 4 7 7" xfId="3001" xr:uid="{00000000-0005-0000-0000-00008D0F0000}"/>
    <cellStyle name="Prosent 2 2 2 4 7 7 2" xfId="3002" xr:uid="{00000000-0005-0000-0000-00008E0F0000}"/>
    <cellStyle name="Prosent 2 2 2 4 8" xfId="2627" xr:uid="{00000000-0005-0000-0000-00008F0F0000}"/>
    <cellStyle name="Prosent 2 2 2 4 8 2" xfId="2628" xr:uid="{00000000-0005-0000-0000-0000900F0000}"/>
    <cellStyle name="Prosent 2 2 2 4 8 2 2" xfId="2629" xr:uid="{00000000-0005-0000-0000-0000910F0000}"/>
    <cellStyle name="Prosent 2 2 2 4 8 2 3" xfId="3003" xr:uid="{00000000-0005-0000-0000-0000920F0000}"/>
    <cellStyle name="Prosent 2 2 2 4 8 2 3 2" xfId="3004" xr:uid="{00000000-0005-0000-0000-0000930F0000}"/>
    <cellStyle name="Prosent 2 2 2 4 8 2 4" xfId="3005" xr:uid="{00000000-0005-0000-0000-0000940F0000}"/>
    <cellStyle name="Prosent 2 2 2 4 8 2 4 2" xfId="3006" xr:uid="{00000000-0005-0000-0000-0000950F0000}"/>
    <cellStyle name="Prosent 2 2 2 4 8 3" xfId="2630" xr:uid="{00000000-0005-0000-0000-0000960F0000}"/>
    <cellStyle name="Prosent 2 2 2 4 8 4" xfId="3007" xr:uid="{00000000-0005-0000-0000-0000970F0000}"/>
    <cellStyle name="Prosent 2 2 2 4 8 4 2" xfId="3008" xr:uid="{00000000-0005-0000-0000-0000980F0000}"/>
    <cellStyle name="Prosent 2 2 2 4 8 5" xfId="3009" xr:uid="{00000000-0005-0000-0000-0000990F0000}"/>
    <cellStyle name="Prosent 2 2 2 4 8 5 2" xfId="3010" xr:uid="{00000000-0005-0000-0000-00009A0F0000}"/>
    <cellStyle name="Prosent 2 2 2 4 9" xfId="2631" xr:uid="{00000000-0005-0000-0000-00009B0F0000}"/>
    <cellStyle name="Prosent 2 2 2 4 9 2" xfId="2632" xr:uid="{00000000-0005-0000-0000-00009C0F0000}"/>
    <cellStyle name="Prosent 2 2 2 4 9 3" xfId="3011" xr:uid="{00000000-0005-0000-0000-00009D0F0000}"/>
    <cellStyle name="Prosent 2 2 2 4 9 3 2" xfId="3012" xr:uid="{00000000-0005-0000-0000-00009E0F0000}"/>
    <cellStyle name="Prosent 2 2 2 4 9 4" xfId="3013" xr:uid="{00000000-0005-0000-0000-00009F0F0000}"/>
    <cellStyle name="Prosent 2 2 2 4 9 4 2" xfId="3014" xr:uid="{00000000-0005-0000-0000-0000A00F0000}"/>
    <cellStyle name="Prosent 2 2 2 5" xfId="2281" xr:uid="{00000000-0005-0000-0000-0000A10F0000}"/>
    <cellStyle name="Prosent 2 2 2 5 2" xfId="2634" xr:uid="{00000000-0005-0000-0000-0000A20F0000}"/>
    <cellStyle name="Prosent 2 2 2 5 3" xfId="2635" xr:uid="{00000000-0005-0000-0000-0000A30F0000}"/>
    <cellStyle name="Prosent 2 2 2 5 3 2" xfId="2636" xr:uid="{00000000-0005-0000-0000-0000A40F0000}"/>
    <cellStyle name="Prosent 2 2 2 5 3 3" xfId="2637" xr:uid="{00000000-0005-0000-0000-0000A50F0000}"/>
    <cellStyle name="Prosent 2 2 2 5 3 4" xfId="2638" xr:uid="{00000000-0005-0000-0000-0000A60F0000}"/>
    <cellStyle name="Prosent 2 2 2 5 3 4 2" xfId="2639" xr:uid="{00000000-0005-0000-0000-0000A70F0000}"/>
    <cellStyle name="Prosent 2 2 2 5 3 4 2 2" xfId="2640" xr:uid="{00000000-0005-0000-0000-0000A80F0000}"/>
    <cellStyle name="Prosent 2 2 2 5 3 4 2 3" xfId="3015" xr:uid="{00000000-0005-0000-0000-0000A90F0000}"/>
    <cellStyle name="Prosent 2 2 2 5 3 4 2 3 2" xfId="3016" xr:uid="{00000000-0005-0000-0000-0000AA0F0000}"/>
    <cellStyle name="Prosent 2 2 2 5 3 4 2 4" xfId="3017" xr:uid="{00000000-0005-0000-0000-0000AB0F0000}"/>
    <cellStyle name="Prosent 2 2 2 5 3 4 2 4 2" xfId="3018" xr:uid="{00000000-0005-0000-0000-0000AC0F0000}"/>
    <cellStyle name="Prosent 2 2 2 5 3 4 3" xfId="2641" xr:uid="{00000000-0005-0000-0000-0000AD0F0000}"/>
    <cellStyle name="Prosent 2 2 2 5 3 4 4" xfId="3019" xr:uid="{00000000-0005-0000-0000-0000AE0F0000}"/>
    <cellStyle name="Prosent 2 2 2 5 3 4 4 2" xfId="3020" xr:uid="{00000000-0005-0000-0000-0000AF0F0000}"/>
    <cellStyle name="Prosent 2 2 2 5 3 4 5" xfId="3021" xr:uid="{00000000-0005-0000-0000-0000B00F0000}"/>
    <cellStyle name="Prosent 2 2 2 5 3 4 5 2" xfId="3022" xr:uid="{00000000-0005-0000-0000-0000B10F0000}"/>
    <cellStyle name="Prosent 2 2 2 5 4" xfId="2642" xr:uid="{00000000-0005-0000-0000-0000B20F0000}"/>
    <cellStyle name="Prosent 2 2 2 5 4 2" xfId="2643" xr:uid="{00000000-0005-0000-0000-0000B30F0000}"/>
    <cellStyle name="Prosent 2 2 2 5 5" xfId="2644" xr:uid="{00000000-0005-0000-0000-0000B40F0000}"/>
    <cellStyle name="Prosent 2 2 2 5 5 2" xfId="2645" xr:uid="{00000000-0005-0000-0000-0000B50F0000}"/>
    <cellStyle name="Prosent 2 2 2 5 5 3" xfId="2646" xr:uid="{00000000-0005-0000-0000-0000B60F0000}"/>
    <cellStyle name="Prosent 2 2 2 5 5 4" xfId="2647" xr:uid="{00000000-0005-0000-0000-0000B70F0000}"/>
    <cellStyle name="Prosent 2 2 2 5 5 4 2" xfId="2648" xr:uid="{00000000-0005-0000-0000-0000B80F0000}"/>
    <cellStyle name="Prosent 2 2 2 5 5 4 3" xfId="3023" xr:uid="{00000000-0005-0000-0000-0000B90F0000}"/>
    <cellStyle name="Prosent 2 2 2 5 5 4 3 2" xfId="3024" xr:uid="{00000000-0005-0000-0000-0000BA0F0000}"/>
    <cellStyle name="Prosent 2 2 2 5 5 4 4" xfId="3025" xr:uid="{00000000-0005-0000-0000-0000BB0F0000}"/>
    <cellStyle name="Prosent 2 2 2 5 5 4 4 2" xfId="3026" xr:uid="{00000000-0005-0000-0000-0000BC0F0000}"/>
    <cellStyle name="Prosent 2 2 2 5 5 5" xfId="2649" xr:uid="{00000000-0005-0000-0000-0000BD0F0000}"/>
    <cellStyle name="Prosent 2 2 2 5 5 5 2" xfId="2650" xr:uid="{00000000-0005-0000-0000-0000BE0F0000}"/>
    <cellStyle name="Prosent 2 2 2 5 5 5 3" xfId="3027" xr:uid="{00000000-0005-0000-0000-0000BF0F0000}"/>
    <cellStyle name="Prosent 2 2 2 5 5 5 3 2" xfId="3028" xr:uid="{00000000-0005-0000-0000-0000C00F0000}"/>
    <cellStyle name="Prosent 2 2 2 5 5 5 4" xfId="3029" xr:uid="{00000000-0005-0000-0000-0000C10F0000}"/>
    <cellStyle name="Prosent 2 2 2 5 5 5 4 2" xfId="3030" xr:uid="{00000000-0005-0000-0000-0000C20F0000}"/>
    <cellStyle name="Prosent 2 2 2 5 5 6" xfId="3031" xr:uid="{00000000-0005-0000-0000-0000C30F0000}"/>
    <cellStyle name="Prosent 2 2 2 5 5 6 2" xfId="3032" xr:uid="{00000000-0005-0000-0000-0000C40F0000}"/>
    <cellStyle name="Prosent 2 2 2 5 5 7" xfId="3033" xr:uid="{00000000-0005-0000-0000-0000C50F0000}"/>
    <cellStyle name="Prosent 2 2 2 5 5 7 2" xfId="3034" xr:uid="{00000000-0005-0000-0000-0000C60F0000}"/>
    <cellStyle name="Prosent 2 2 2 5 6" xfId="2651" xr:uid="{00000000-0005-0000-0000-0000C70F0000}"/>
    <cellStyle name="Prosent 2 2 2 5 6 2" xfId="2652" xr:uid="{00000000-0005-0000-0000-0000C80F0000}"/>
    <cellStyle name="Prosent 2 2 2 5 6 2 2" xfId="2653" xr:uid="{00000000-0005-0000-0000-0000C90F0000}"/>
    <cellStyle name="Prosent 2 2 2 5 6 2 3" xfId="3035" xr:uid="{00000000-0005-0000-0000-0000CA0F0000}"/>
    <cellStyle name="Prosent 2 2 2 5 6 2 3 2" xfId="3036" xr:uid="{00000000-0005-0000-0000-0000CB0F0000}"/>
    <cellStyle name="Prosent 2 2 2 5 6 2 4" xfId="3037" xr:uid="{00000000-0005-0000-0000-0000CC0F0000}"/>
    <cellStyle name="Prosent 2 2 2 5 6 2 4 2" xfId="3038" xr:uid="{00000000-0005-0000-0000-0000CD0F0000}"/>
    <cellStyle name="Prosent 2 2 2 5 6 3" xfId="2654" xr:uid="{00000000-0005-0000-0000-0000CE0F0000}"/>
    <cellStyle name="Prosent 2 2 2 5 6 4" xfId="3039" xr:uid="{00000000-0005-0000-0000-0000CF0F0000}"/>
    <cellStyle name="Prosent 2 2 2 5 6 4 2" xfId="3040" xr:uid="{00000000-0005-0000-0000-0000D00F0000}"/>
    <cellStyle name="Prosent 2 2 2 5 6 5" xfId="3041" xr:uid="{00000000-0005-0000-0000-0000D10F0000}"/>
    <cellStyle name="Prosent 2 2 2 5 6 5 2" xfId="3042" xr:uid="{00000000-0005-0000-0000-0000D20F0000}"/>
    <cellStyle name="Prosent 2 2 2 5 7" xfId="2655" xr:uid="{00000000-0005-0000-0000-0000D30F0000}"/>
    <cellStyle name="Prosent 2 2 2 5 7 2" xfId="2656" xr:uid="{00000000-0005-0000-0000-0000D40F0000}"/>
    <cellStyle name="Prosent 2 2 2 5 7 3" xfId="3043" xr:uid="{00000000-0005-0000-0000-0000D50F0000}"/>
    <cellStyle name="Prosent 2 2 2 5 7 3 2" xfId="3044" xr:uid="{00000000-0005-0000-0000-0000D60F0000}"/>
    <cellStyle name="Prosent 2 2 2 5 7 4" xfId="3045" xr:uid="{00000000-0005-0000-0000-0000D70F0000}"/>
    <cellStyle name="Prosent 2 2 2 5 7 4 2" xfId="3046" xr:uid="{00000000-0005-0000-0000-0000D80F0000}"/>
    <cellStyle name="Prosent 2 2 2 5 8" xfId="2633" xr:uid="{00000000-0005-0000-0000-0000D90F0000}"/>
    <cellStyle name="Prosent 2 2 2 5 8 2" xfId="3047" xr:uid="{00000000-0005-0000-0000-0000DA0F0000}"/>
    <cellStyle name="Prosent 2 2 2 5 9" xfId="3048" xr:uid="{00000000-0005-0000-0000-0000DB0F0000}"/>
    <cellStyle name="Prosent 2 2 2 5 9 2" xfId="3049" xr:uid="{00000000-0005-0000-0000-0000DC0F0000}"/>
    <cellStyle name="Prosent 2 2 2 6" xfId="2657" xr:uid="{00000000-0005-0000-0000-0000DD0F0000}"/>
    <cellStyle name="Prosent 2 2 2 6 2" xfId="2658" xr:uid="{00000000-0005-0000-0000-0000DE0F0000}"/>
    <cellStyle name="Prosent 2 2 2 6 3" xfId="2659" xr:uid="{00000000-0005-0000-0000-0000DF0F0000}"/>
    <cellStyle name="Prosent 2 2 2 6 4" xfId="2660" xr:uid="{00000000-0005-0000-0000-0000E00F0000}"/>
    <cellStyle name="Prosent 2 2 2 6 4 2" xfId="2661" xr:uid="{00000000-0005-0000-0000-0000E10F0000}"/>
    <cellStyle name="Prosent 2 2 2 6 4 2 2" xfId="2662" xr:uid="{00000000-0005-0000-0000-0000E20F0000}"/>
    <cellStyle name="Prosent 2 2 2 6 4 2 3" xfId="3050" xr:uid="{00000000-0005-0000-0000-0000E30F0000}"/>
    <cellStyle name="Prosent 2 2 2 6 4 2 3 2" xfId="3051" xr:uid="{00000000-0005-0000-0000-0000E40F0000}"/>
    <cellStyle name="Prosent 2 2 2 6 4 2 4" xfId="3052" xr:uid="{00000000-0005-0000-0000-0000E50F0000}"/>
    <cellStyle name="Prosent 2 2 2 6 4 2 4 2" xfId="3053" xr:uid="{00000000-0005-0000-0000-0000E60F0000}"/>
    <cellStyle name="Prosent 2 2 2 6 4 3" xfId="2663" xr:uid="{00000000-0005-0000-0000-0000E70F0000}"/>
    <cellStyle name="Prosent 2 2 2 6 4 4" xfId="3054" xr:uid="{00000000-0005-0000-0000-0000E80F0000}"/>
    <cellStyle name="Prosent 2 2 2 6 4 4 2" xfId="3055" xr:uid="{00000000-0005-0000-0000-0000E90F0000}"/>
    <cellStyle name="Prosent 2 2 2 6 4 5" xfId="3056" xr:uid="{00000000-0005-0000-0000-0000EA0F0000}"/>
    <cellStyle name="Prosent 2 2 2 6 4 5 2" xfId="3057" xr:uid="{00000000-0005-0000-0000-0000EB0F0000}"/>
    <cellStyle name="Prosent 2 2 2 7" xfId="2664" xr:uid="{00000000-0005-0000-0000-0000EC0F0000}"/>
    <cellStyle name="Prosent 2 2 2 7 2" xfId="2665" xr:uid="{00000000-0005-0000-0000-0000ED0F0000}"/>
    <cellStyle name="Prosent 2 2 2 7 2 2" xfId="2666" xr:uid="{00000000-0005-0000-0000-0000EE0F0000}"/>
    <cellStyle name="Prosent 2 2 2 7 2 3" xfId="3058" xr:uid="{00000000-0005-0000-0000-0000EF0F0000}"/>
    <cellStyle name="Prosent 2 2 2 7 2 3 2" xfId="3059" xr:uid="{00000000-0005-0000-0000-0000F00F0000}"/>
    <cellStyle name="Prosent 2 2 2 7 2 4" xfId="3060" xr:uid="{00000000-0005-0000-0000-0000F10F0000}"/>
    <cellStyle name="Prosent 2 2 2 7 2 4 2" xfId="3061" xr:uid="{00000000-0005-0000-0000-0000F20F0000}"/>
    <cellStyle name="Prosent 2 2 2 7 3" xfId="2667" xr:uid="{00000000-0005-0000-0000-0000F30F0000}"/>
    <cellStyle name="Prosent 2 2 2 7 4" xfId="3062" xr:uid="{00000000-0005-0000-0000-0000F40F0000}"/>
    <cellStyle name="Prosent 2 2 2 7 4 2" xfId="3063" xr:uid="{00000000-0005-0000-0000-0000F50F0000}"/>
    <cellStyle name="Prosent 2 2 2 7 5" xfId="3064" xr:uid="{00000000-0005-0000-0000-0000F60F0000}"/>
    <cellStyle name="Prosent 2 2 2 7 5 2" xfId="3065" xr:uid="{00000000-0005-0000-0000-0000F70F0000}"/>
    <cellStyle name="Prosent 2 2 20" xfId="2282" xr:uid="{00000000-0005-0000-0000-0000F80F0000}"/>
    <cellStyle name="Prosent 2 2 21" xfId="2283" xr:uid="{00000000-0005-0000-0000-0000F90F0000}"/>
    <cellStyle name="Prosent 2 2 22" xfId="2284" xr:uid="{00000000-0005-0000-0000-0000FA0F0000}"/>
    <cellStyle name="Prosent 2 2 23" xfId="2285" xr:uid="{00000000-0005-0000-0000-0000FB0F0000}"/>
    <cellStyle name="Prosent 2 2 24" xfId="2286" xr:uid="{00000000-0005-0000-0000-0000FC0F0000}"/>
    <cellStyle name="Prosent 2 2 25" xfId="2287" xr:uid="{00000000-0005-0000-0000-0000FD0F0000}"/>
    <cellStyle name="Prosent 2 2 26" xfId="2288" xr:uid="{00000000-0005-0000-0000-0000FE0F0000}"/>
    <cellStyle name="Prosent 2 2 27" xfId="2289" xr:uid="{00000000-0005-0000-0000-0000FF0F0000}"/>
    <cellStyle name="Prosent 2 2 28" xfId="2290" xr:uid="{00000000-0005-0000-0000-000000100000}"/>
    <cellStyle name="Prosent 2 2 29" xfId="2291" xr:uid="{00000000-0005-0000-0000-000001100000}"/>
    <cellStyle name="Prosent 2 2 3" xfId="1635" xr:uid="{00000000-0005-0000-0000-000002100000}"/>
    <cellStyle name="Prosent 2 2 3 2" xfId="4145" xr:uid="{00000000-0005-0000-0000-000003100000}"/>
    <cellStyle name="Prosent 2 2 30" xfId="2292" xr:uid="{00000000-0005-0000-0000-000004100000}"/>
    <cellStyle name="Prosent 2 2 31" xfId="2293" xr:uid="{00000000-0005-0000-0000-000005100000}"/>
    <cellStyle name="Prosent 2 2 32" xfId="2294" xr:uid="{00000000-0005-0000-0000-000006100000}"/>
    <cellStyle name="Prosent 2 2 33" xfId="2295" xr:uid="{00000000-0005-0000-0000-000007100000}"/>
    <cellStyle name="Prosent 2 2 34" xfId="2296" xr:uid="{00000000-0005-0000-0000-000008100000}"/>
    <cellStyle name="Prosent 2 2 35" xfId="2297" xr:uid="{00000000-0005-0000-0000-000009100000}"/>
    <cellStyle name="Prosent 2 2 36" xfId="4144" xr:uid="{00000000-0005-0000-0000-00000A100000}"/>
    <cellStyle name="Prosent 2 2 37" xfId="1630" xr:uid="{00000000-0005-0000-0000-00000B100000}"/>
    <cellStyle name="Prosent 2 2 4" xfId="2298" xr:uid="{00000000-0005-0000-0000-00000C100000}"/>
    <cellStyle name="Prosent 2 2 4 2" xfId="4704" xr:uid="{00000000-0005-0000-0000-00000D100000}"/>
    <cellStyle name="Prosent 2 2 4 3" xfId="4703" xr:uid="{00000000-0005-0000-0000-00000E100000}"/>
    <cellStyle name="Prosent 2 2 4_Statens inntekter" xfId="4957" xr:uid="{00000000-0005-0000-0000-00000F100000}"/>
    <cellStyle name="Prosent 2 2 5" xfId="2299" xr:uid="{00000000-0005-0000-0000-000010100000}"/>
    <cellStyle name="Prosent 2 2 6" xfId="2300" xr:uid="{00000000-0005-0000-0000-000011100000}"/>
    <cellStyle name="Prosent 2 2 7" xfId="2301" xr:uid="{00000000-0005-0000-0000-000012100000}"/>
    <cellStyle name="Prosent 2 2 8" xfId="2302" xr:uid="{00000000-0005-0000-0000-000013100000}"/>
    <cellStyle name="Prosent 2 2 9" xfId="2303" xr:uid="{00000000-0005-0000-0000-000014100000}"/>
    <cellStyle name="Prosent 2 2_NGL-pris" xfId="4705" xr:uid="{00000000-0005-0000-0000-000015100000}"/>
    <cellStyle name="Prosent 2 20" xfId="2304" xr:uid="{00000000-0005-0000-0000-000016100000}"/>
    <cellStyle name="Prosent 2 21" xfId="2305" xr:uid="{00000000-0005-0000-0000-000017100000}"/>
    <cellStyle name="Prosent 2 22" xfId="2306" xr:uid="{00000000-0005-0000-0000-000018100000}"/>
    <cellStyle name="Prosent 2 23" xfId="2307" xr:uid="{00000000-0005-0000-0000-000019100000}"/>
    <cellStyle name="Prosent 2 24" xfId="2308" xr:uid="{00000000-0005-0000-0000-00001A100000}"/>
    <cellStyle name="Prosent 2 25" xfId="2309" xr:uid="{00000000-0005-0000-0000-00001B100000}"/>
    <cellStyle name="Prosent 2 26" xfId="2310" xr:uid="{00000000-0005-0000-0000-00001C100000}"/>
    <cellStyle name="Prosent 2 27" xfId="2311" xr:uid="{00000000-0005-0000-0000-00001D100000}"/>
    <cellStyle name="Prosent 2 28" xfId="2312" xr:uid="{00000000-0005-0000-0000-00001E100000}"/>
    <cellStyle name="Prosent 2 29" xfId="2313" xr:uid="{00000000-0005-0000-0000-00001F100000}"/>
    <cellStyle name="Prosent 2 3" xfId="55" xr:uid="{00000000-0005-0000-0000-000020100000}"/>
    <cellStyle name="Prosent 2 3 2" xfId="1637" xr:uid="{00000000-0005-0000-0000-000021100000}"/>
    <cellStyle name="Prosent 2 3 2 2" xfId="1638" xr:uid="{00000000-0005-0000-0000-000022100000}"/>
    <cellStyle name="Prosent 2 3 2 3" xfId="1639" xr:uid="{00000000-0005-0000-0000-000023100000}"/>
    <cellStyle name="Prosent 2 3 2 3 10" xfId="3066" xr:uid="{00000000-0005-0000-0000-000024100000}"/>
    <cellStyle name="Prosent 2 3 2 3 10 2" xfId="3067" xr:uid="{00000000-0005-0000-0000-000025100000}"/>
    <cellStyle name="Prosent 2 3 2 3 10_Statens inntekter" xfId="4961" xr:uid="{00000000-0005-0000-0000-000026100000}"/>
    <cellStyle name="Prosent 2 3 2 3 2" xfId="2523" xr:uid="{00000000-0005-0000-0000-000027100000}"/>
    <cellStyle name="Prosent 2 3 2 3 2 2" xfId="2524" xr:uid="{00000000-0005-0000-0000-000028100000}"/>
    <cellStyle name="Prosent 2 3 2 3 2 2 2" xfId="2668" xr:uid="{00000000-0005-0000-0000-000029100000}"/>
    <cellStyle name="Prosent 2 3 2 3 2 2 3" xfId="2669" xr:uid="{00000000-0005-0000-0000-00002A100000}"/>
    <cellStyle name="Prosent 2 3 2 3 2 2 3 2" xfId="2670" xr:uid="{00000000-0005-0000-0000-00002B100000}"/>
    <cellStyle name="Prosent 2 3 2 3 2 2 3 3" xfId="2671" xr:uid="{00000000-0005-0000-0000-00002C100000}"/>
    <cellStyle name="Prosent 2 3 2 3 2 2 3 3 2" xfId="2672" xr:uid="{00000000-0005-0000-0000-00002D100000}"/>
    <cellStyle name="Prosent 2 3 2 3 2 2 3 3_Statens inntekter" xfId="4965" xr:uid="{00000000-0005-0000-0000-00002E100000}"/>
    <cellStyle name="Prosent 2 3 2 3 2 2 3 4" xfId="2673" xr:uid="{00000000-0005-0000-0000-00002F100000}"/>
    <cellStyle name="Prosent 2 3 2 3 2 2 3 4 2" xfId="2674" xr:uid="{00000000-0005-0000-0000-000030100000}"/>
    <cellStyle name="Prosent 2 3 2 3 2 2 3 4 3" xfId="2675" xr:uid="{00000000-0005-0000-0000-000031100000}"/>
    <cellStyle name="Prosent 2 3 2 3 2 2 3 4 4" xfId="2676" xr:uid="{00000000-0005-0000-0000-000032100000}"/>
    <cellStyle name="Prosent 2 3 2 3 2 2 3 4 4 2" xfId="2677" xr:uid="{00000000-0005-0000-0000-000033100000}"/>
    <cellStyle name="Prosent 2 3 2 3 2 2 3 4 4 3" xfId="3068" xr:uid="{00000000-0005-0000-0000-000034100000}"/>
    <cellStyle name="Prosent 2 3 2 3 2 2 3 4 4 3 2" xfId="3069" xr:uid="{00000000-0005-0000-0000-000035100000}"/>
    <cellStyle name="Prosent 2 3 2 3 2 2 3 4 4 3_Statens inntekter" xfId="4968" xr:uid="{00000000-0005-0000-0000-000036100000}"/>
    <cellStyle name="Prosent 2 3 2 3 2 2 3 4 4 4" xfId="3070" xr:uid="{00000000-0005-0000-0000-000037100000}"/>
    <cellStyle name="Prosent 2 3 2 3 2 2 3 4 4 4 2" xfId="3071" xr:uid="{00000000-0005-0000-0000-000038100000}"/>
    <cellStyle name="Prosent 2 3 2 3 2 2 3 4 4 4_Statens inntekter" xfId="4969" xr:uid="{00000000-0005-0000-0000-000039100000}"/>
    <cellStyle name="Prosent 2 3 2 3 2 2 3 4 4_Statens inntekter" xfId="4967" xr:uid="{00000000-0005-0000-0000-00003A100000}"/>
    <cellStyle name="Prosent 2 3 2 3 2 2 3 4 5" xfId="2678" xr:uid="{00000000-0005-0000-0000-00003B100000}"/>
    <cellStyle name="Prosent 2 3 2 3 2 2 3 4 5 2" xfId="2679" xr:uid="{00000000-0005-0000-0000-00003C100000}"/>
    <cellStyle name="Prosent 2 3 2 3 2 2 3 4 5 3" xfId="3072" xr:uid="{00000000-0005-0000-0000-00003D100000}"/>
    <cellStyle name="Prosent 2 3 2 3 2 2 3 4 5 3 2" xfId="3073" xr:uid="{00000000-0005-0000-0000-00003E100000}"/>
    <cellStyle name="Prosent 2 3 2 3 2 2 3 4 5 3_Statens inntekter" xfId="4971" xr:uid="{00000000-0005-0000-0000-00003F100000}"/>
    <cellStyle name="Prosent 2 3 2 3 2 2 3 4 5 4" xfId="3074" xr:uid="{00000000-0005-0000-0000-000040100000}"/>
    <cellStyle name="Prosent 2 3 2 3 2 2 3 4 5 4 2" xfId="3075" xr:uid="{00000000-0005-0000-0000-000041100000}"/>
    <cellStyle name="Prosent 2 3 2 3 2 2 3 4 5 4_Statens inntekter" xfId="4972" xr:uid="{00000000-0005-0000-0000-000042100000}"/>
    <cellStyle name="Prosent 2 3 2 3 2 2 3 4 5_Statens inntekter" xfId="4970" xr:uid="{00000000-0005-0000-0000-000043100000}"/>
    <cellStyle name="Prosent 2 3 2 3 2 2 3 4 6" xfId="3076" xr:uid="{00000000-0005-0000-0000-000044100000}"/>
    <cellStyle name="Prosent 2 3 2 3 2 2 3 4 6 2" xfId="3077" xr:uid="{00000000-0005-0000-0000-000045100000}"/>
    <cellStyle name="Prosent 2 3 2 3 2 2 3 4 6_Statens inntekter" xfId="4973" xr:uid="{00000000-0005-0000-0000-000046100000}"/>
    <cellStyle name="Prosent 2 3 2 3 2 2 3 4 7" xfId="3078" xr:uid="{00000000-0005-0000-0000-000047100000}"/>
    <cellStyle name="Prosent 2 3 2 3 2 2 3 4 7 2" xfId="3079" xr:uid="{00000000-0005-0000-0000-000048100000}"/>
    <cellStyle name="Prosent 2 3 2 3 2 2 3 4 7_Statens inntekter" xfId="4974" xr:uid="{00000000-0005-0000-0000-000049100000}"/>
    <cellStyle name="Prosent 2 3 2 3 2 2 3 4_Statens inntekter" xfId="4966" xr:uid="{00000000-0005-0000-0000-00004A100000}"/>
    <cellStyle name="Prosent 2 3 2 3 2 2 3 5" xfId="2680" xr:uid="{00000000-0005-0000-0000-00004B100000}"/>
    <cellStyle name="Prosent 2 3 2 3 2 2 3 5 2" xfId="2681" xr:uid="{00000000-0005-0000-0000-00004C100000}"/>
    <cellStyle name="Prosent 2 3 2 3 2 2 3 5 3" xfId="3080" xr:uid="{00000000-0005-0000-0000-00004D100000}"/>
    <cellStyle name="Prosent 2 3 2 3 2 2 3 5 3 2" xfId="3081" xr:uid="{00000000-0005-0000-0000-00004E100000}"/>
    <cellStyle name="Prosent 2 3 2 3 2 2 3 5 3_Statens inntekter" xfId="4976" xr:uid="{00000000-0005-0000-0000-00004F100000}"/>
    <cellStyle name="Prosent 2 3 2 3 2 2 3 5 4" xfId="3082" xr:uid="{00000000-0005-0000-0000-000050100000}"/>
    <cellStyle name="Prosent 2 3 2 3 2 2 3 5 4 2" xfId="3083" xr:uid="{00000000-0005-0000-0000-000051100000}"/>
    <cellStyle name="Prosent 2 3 2 3 2 2 3 5 4_Statens inntekter" xfId="4977" xr:uid="{00000000-0005-0000-0000-000052100000}"/>
    <cellStyle name="Prosent 2 3 2 3 2 2 3 5_Statens inntekter" xfId="4975" xr:uid="{00000000-0005-0000-0000-000053100000}"/>
    <cellStyle name="Prosent 2 3 2 3 2 2 3 6" xfId="2682" xr:uid="{00000000-0005-0000-0000-000054100000}"/>
    <cellStyle name="Prosent 2 3 2 3 2 2 3 6 2" xfId="2683" xr:uid="{00000000-0005-0000-0000-000055100000}"/>
    <cellStyle name="Prosent 2 3 2 3 2 2 3 6 3" xfId="3084" xr:uid="{00000000-0005-0000-0000-000056100000}"/>
    <cellStyle name="Prosent 2 3 2 3 2 2 3 6 3 2" xfId="3085" xr:uid="{00000000-0005-0000-0000-000057100000}"/>
    <cellStyle name="Prosent 2 3 2 3 2 2 3 6 3_Statens inntekter" xfId="4979" xr:uid="{00000000-0005-0000-0000-000058100000}"/>
    <cellStyle name="Prosent 2 3 2 3 2 2 3 6 4" xfId="3086" xr:uid="{00000000-0005-0000-0000-000059100000}"/>
    <cellStyle name="Prosent 2 3 2 3 2 2 3 6 4 2" xfId="3087" xr:uid="{00000000-0005-0000-0000-00005A100000}"/>
    <cellStyle name="Prosent 2 3 2 3 2 2 3 6 4_Statens inntekter" xfId="4980" xr:uid="{00000000-0005-0000-0000-00005B100000}"/>
    <cellStyle name="Prosent 2 3 2 3 2 2 3 6_Statens inntekter" xfId="4978" xr:uid="{00000000-0005-0000-0000-00005C100000}"/>
    <cellStyle name="Prosent 2 3 2 3 2 2 3 7" xfId="3088" xr:uid="{00000000-0005-0000-0000-00005D100000}"/>
    <cellStyle name="Prosent 2 3 2 3 2 2 3 7 2" xfId="3089" xr:uid="{00000000-0005-0000-0000-00005E100000}"/>
    <cellStyle name="Prosent 2 3 2 3 2 2 3 7_Statens inntekter" xfId="4981" xr:uid="{00000000-0005-0000-0000-00005F100000}"/>
    <cellStyle name="Prosent 2 3 2 3 2 2 3 8" xfId="3090" xr:uid="{00000000-0005-0000-0000-000060100000}"/>
    <cellStyle name="Prosent 2 3 2 3 2 2 3 8 2" xfId="3091" xr:uid="{00000000-0005-0000-0000-000061100000}"/>
    <cellStyle name="Prosent 2 3 2 3 2 2 3 8_Statens inntekter" xfId="4982" xr:uid="{00000000-0005-0000-0000-000062100000}"/>
    <cellStyle name="Prosent 2 3 2 3 2 2 3_Statens inntekter" xfId="4964" xr:uid="{00000000-0005-0000-0000-000063100000}"/>
    <cellStyle name="Prosent 2 3 2 3 2 2 4" xfId="2684" xr:uid="{00000000-0005-0000-0000-000064100000}"/>
    <cellStyle name="Prosent 2 3 2 3 2 2 4 2" xfId="2685" xr:uid="{00000000-0005-0000-0000-000065100000}"/>
    <cellStyle name="Prosent 2 3 2 3 2 2 4_Statens inntekter" xfId="4983" xr:uid="{00000000-0005-0000-0000-000066100000}"/>
    <cellStyle name="Prosent 2 3 2 3 2 2 5" xfId="2686" xr:uid="{00000000-0005-0000-0000-000067100000}"/>
    <cellStyle name="Prosent 2 3 2 3 2 2 5 2" xfId="2687" xr:uid="{00000000-0005-0000-0000-000068100000}"/>
    <cellStyle name="Prosent 2 3 2 3 2 2 5 3" xfId="2688" xr:uid="{00000000-0005-0000-0000-000069100000}"/>
    <cellStyle name="Prosent 2 3 2 3 2 2 5 4" xfId="2689" xr:uid="{00000000-0005-0000-0000-00006A100000}"/>
    <cellStyle name="Prosent 2 3 2 3 2 2 5 4 2" xfId="2690" xr:uid="{00000000-0005-0000-0000-00006B100000}"/>
    <cellStyle name="Prosent 2 3 2 3 2 2 5 4 3" xfId="3092" xr:uid="{00000000-0005-0000-0000-00006C100000}"/>
    <cellStyle name="Prosent 2 3 2 3 2 2 5 4 3 2" xfId="3093" xr:uid="{00000000-0005-0000-0000-00006D100000}"/>
    <cellStyle name="Prosent 2 3 2 3 2 2 5 4 3_Statens inntekter" xfId="4986" xr:uid="{00000000-0005-0000-0000-00006E100000}"/>
    <cellStyle name="Prosent 2 3 2 3 2 2 5 4 4" xfId="3094" xr:uid="{00000000-0005-0000-0000-00006F100000}"/>
    <cellStyle name="Prosent 2 3 2 3 2 2 5 4 4 2" xfId="3095" xr:uid="{00000000-0005-0000-0000-000070100000}"/>
    <cellStyle name="Prosent 2 3 2 3 2 2 5 4 4_Statens inntekter" xfId="4987" xr:uid="{00000000-0005-0000-0000-000071100000}"/>
    <cellStyle name="Prosent 2 3 2 3 2 2 5 4_Statens inntekter" xfId="4985" xr:uid="{00000000-0005-0000-0000-000072100000}"/>
    <cellStyle name="Prosent 2 3 2 3 2 2 5 5" xfId="2691" xr:uid="{00000000-0005-0000-0000-000073100000}"/>
    <cellStyle name="Prosent 2 3 2 3 2 2 5 5 2" xfId="2692" xr:uid="{00000000-0005-0000-0000-000074100000}"/>
    <cellStyle name="Prosent 2 3 2 3 2 2 5 5 3" xfId="3096" xr:uid="{00000000-0005-0000-0000-000075100000}"/>
    <cellStyle name="Prosent 2 3 2 3 2 2 5 5 3 2" xfId="3097" xr:uid="{00000000-0005-0000-0000-000076100000}"/>
    <cellStyle name="Prosent 2 3 2 3 2 2 5 5 3_Statens inntekter" xfId="4989" xr:uid="{00000000-0005-0000-0000-000077100000}"/>
    <cellStyle name="Prosent 2 3 2 3 2 2 5 5 4" xfId="3098" xr:uid="{00000000-0005-0000-0000-000078100000}"/>
    <cellStyle name="Prosent 2 3 2 3 2 2 5 5 4 2" xfId="3099" xr:uid="{00000000-0005-0000-0000-000079100000}"/>
    <cellStyle name="Prosent 2 3 2 3 2 2 5 5 4_Statens inntekter" xfId="4990" xr:uid="{00000000-0005-0000-0000-00007A100000}"/>
    <cellStyle name="Prosent 2 3 2 3 2 2 5 5_Statens inntekter" xfId="4988" xr:uid="{00000000-0005-0000-0000-00007B100000}"/>
    <cellStyle name="Prosent 2 3 2 3 2 2 5 6" xfId="3100" xr:uid="{00000000-0005-0000-0000-00007C100000}"/>
    <cellStyle name="Prosent 2 3 2 3 2 2 5 6 2" xfId="3101" xr:uid="{00000000-0005-0000-0000-00007D100000}"/>
    <cellStyle name="Prosent 2 3 2 3 2 2 5 6_Statens inntekter" xfId="4991" xr:uid="{00000000-0005-0000-0000-00007E100000}"/>
    <cellStyle name="Prosent 2 3 2 3 2 2 5 7" xfId="3102" xr:uid="{00000000-0005-0000-0000-00007F100000}"/>
    <cellStyle name="Prosent 2 3 2 3 2 2 5 7 2" xfId="3103" xr:uid="{00000000-0005-0000-0000-000080100000}"/>
    <cellStyle name="Prosent 2 3 2 3 2 2 5 7_Statens inntekter" xfId="4992" xr:uid="{00000000-0005-0000-0000-000081100000}"/>
    <cellStyle name="Prosent 2 3 2 3 2 2 5_Statens inntekter" xfId="4984" xr:uid="{00000000-0005-0000-0000-000082100000}"/>
    <cellStyle name="Prosent 2 3 2 3 2 2 6" xfId="2693" xr:uid="{00000000-0005-0000-0000-000083100000}"/>
    <cellStyle name="Prosent 2 3 2 3 2 2 6 2" xfId="2694" xr:uid="{00000000-0005-0000-0000-000084100000}"/>
    <cellStyle name="Prosent 2 3 2 3 2 2 6 3" xfId="3104" xr:uid="{00000000-0005-0000-0000-000085100000}"/>
    <cellStyle name="Prosent 2 3 2 3 2 2 6 3 2" xfId="3105" xr:uid="{00000000-0005-0000-0000-000086100000}"/>
    <cellStyle name="Prosent 2 3 2 3 2 2 6 3_Statens inntekter" xfId="4994" xr:uid="{00000000-0005-0000-0000-000087100000}"/>
    <cellStyle name="Prosent 2 3 2 3 2 2 6 4" xfId="3106" xr:uid="{00000000-0005-0000-0000-000088100000}"/>
    <cellStyle name="Prosent 2 3 2 3 2 2 6 4 2" xfId="3107" xr:uid="{00000000-0005-0000-0000-000089100000}"/>
    <cellStyle name="Prosent 2 3 2 3 2 2 6 4_Statens inntekter" xfId="4995" xr:uid="{00000000-0005-0000-0000-00008A100000}"/>
    <cellStyle name="Prosent 2 3 2 3 2 2 6_Statens inntekter" xfId="4993" xr:uid="{00000000-0005-0000-0000-00008B100000}"/>
    <cellStyle name="Prosent 2 3 2 3 2 2 7" xfId="2695" xr:uid="{00000000-0005-0000-0000-00008C100000}"/>
    <cellStyle name="Prosent 2 3 2 3 2 2 7 2" xfId="2696" xr:uid="{00000000-0005-0000-0000-00008D100000}"/>
    <cellStyle name="Prosent 2 3 2 3 2 2 7 3" xfId="3108" xr:uid="{00000000-0005-0000-0000-00008E100000}"/>
    <cellStyle name="Prosent 2 3 2 3 2 2 7 3 2" xfId="3109" xr:uid="{00000000-0005-0000-0000-00008F100000}"/>
    <cellStyle name="Prosent 2 3 2 3 2 2 7 3_Statens inntekter" xfId="4997" xr:uid="{00000000-0005-0000-0000-000090100000}"/>
    <cellStyle name="Prosent 2 3 2 3 2 2 7 4" xfId="3110" xr:uid="{00000000-0005-0000-0000-000091100000}"/>
    <cellStyle name="Prosent 2 3 2 3 2 2 7 4 2" xfId="3111" xr:uid="{00000000-0005-0000-0000-000092100000}"/>
    <cellStyle name="Prosent 2 3 2 3 2 2 7 4_Statens inntekter" xfId="4998" xr:uid="{00000000-0005-0000-0000-000093100000}"/>
    <cellStyle name="Prosent 2 3 2 3 2 2 7_Statens inntekter" xfId="4996" xr:uid="{00000000-0005-0000-0000-000094100000}"/>
    <cellStyle name="Prosent 2 3 2 3 2 2 8" xfId="3112" xr:uid="{00000000-0005-0000-0000-000095100000}"/>
    <cellStyle name="Prosent 2 3 2 3 2 2 8 2" xfId="3113" xr:uid="{00000000-0005-0000-0000-000096100000}"/>
    <cellStyle name="Prosent 2 3 2 3 2 2 8_Statens inntekter" xfId="4999" xr:uid="{00000000-0005-0000-0000-000097100000}"/>
    <cellStyle name="Prosent 2 3 2 3 2 2 9" xfId="3114" xr:uid="{00000000-0005-0000-0000-000098100000}"/>
    <cellStyle name="Prosent 2 3 2 3 2 2 9 2" xfId="3115" xr:uid="{00000000-0005-0000-0000-000099100000}"/>
    <cellStyle name="Prosent 2 3 2 3 2 2 9_Statens inntekter" xfId="5000" xr:uid="{00000000-0005-0000-0000-00009A100000}"/>
    <cellStyle name="Prosent 2 3 2 3 2 2_Statens inntekter" xfId="4963" xr:uid="{00000000-0005-0000-0000-00009B100000}"/>
    <cellStyle name="Prosent 2 3 2 3 2_Statens inntekter" xfId="4962" xr:uid="{00000000-0005-0000-0000-00009C100000}"/>
    <cellStyle name="Prosent 2 3 2 3 3" xfId="2525" xr:uid="{00000000-0005-0000-0000-00009D100000}"/>
    <cellStyle name="Prosent 2 3 2 3 4" xfId="2522" xr:uid="{00000000-0005-0000-0000-00009E100000}"/>
    <cellStyle name="Prosent 2 3 2 3 4 2" xfId="2697" xr:uid="{00000000-0005-0000-0000-00009F100000}"/>
    <cellStyle name="Prosent 2 3 2 3 4 3" xfId="2698" xr:uid="{00000000-0005-0000-0000-0000A0100000}"/>
    <cellStyle name="Prosent 2 3 2 3 4 3 2" xfId="2699" xr:uid="{00000000-0005-0000-0000-0000A1100000}"/>
    <cellStyle name="Prosent 2 3 2 3 4 3_Statens inntekter" xfId="5002" xr:uid="{00000000-0005-0000-0000-0000A2100000}"/>
    <cellStyle name="Prosent 2 3 2 3 4 4" xfId="2700" xr:uid="{00000000-0005-0000-0000-0000A3100000}"/>
    <cellStyle name="Prosent 2 3 2 3 4 4 2" xfId="2701" xr:uid="{00000000-0005-0000-0000-0000A4100000}"/>
    <cellStyle name="Prosent 2 3 2 3 4 4 3" xfId="2702" xr:uid="{00000000-0005-0000-0000-0000A5100000}"/>
    <cellStyle name="Prosent 2 3 2 3 4 4 4" xfId="2703" xr:uid="{00000000-0005-0000-0000-0000A6100000}"/>
    <cellStyle name="Prosent 2 3 2 3 4 4 4 2" xfId="2704" xr:uid="{00000000-0005-0000-0000-0000A7100000}"/>
    <cellStyle name="Prosent 2 3 2 3 4 4 4 3" xfId="3116" xr:uid="{00000000-0005-0000-0000-0000A8100000}"/>
    <cellStyle name="Prosent 2 3 2 3 4 4 4 3 2" xfId="3117" xr:uid="{00000000-0005-0000-0000-0000A9100000}"/>
    <cellStyle name="Prosent 2 3 2 3 4 4 4 3_Statens inntekter" xfId="5005" xr:uid="{00000000-0005-0000-0000-0000AA100000}"/>
    <cellStyle name="Prosent 2 3 2 3 4 4 4 4" xfId="3118" xr:uid="{00000000-0005-0000-0000-0000AB100000}"/>
    <cellStyle name="Prosent 2 3 2 3 4 4 4 4 2" xfId="3119" xr:uid="{00000000-0005-0000-0000-0000AC100000}"/>
    <cellStyle name="Prosent 2 3 2 3 4 4 4 4_Statens inntekter" xfId="5006" xr:uid="{00000000-0005-0000-0000-0000AD100000}"/>
    <cellStyle name="Prosent 2 3 2 3 4 4 4_Statens inntekter" xfId="5004" xr:uid="{00000000-0005-0000-0000-0000AE100000}"/>
    <cellStyle name="Prosent 2 3 2 3 4 4 5" xfId="2705" xr:uid="{00000000-0005-0000-0000-0000AF100000}"/>
    <cellStyle name="Prosent 2 3 2 3 4 4 5 2" xfId="2706" xr:uid="{00000000-0005-0000-0000-0000B0100000}"/>
    <cellStyle name="Prosent 2 3 2 3 4 4 5 3" xfId="3120" xr:uid="{00000000-0005-0000-0000-0000B1100000}"/>
    <cellStyle name="Prosent 2 3 2 3 4 4 5 3 2" xfId="3121" xr:uid="{00000000-0005-0000-0000-0000B2100000}"/>
    <cellStyle name="Prosent 2 3 2 3 4 4 5 3_Statens inntekter" xfId="5008" xr:uid="{00000000-0005-0000-0000-0000B3100000}"/>
    <cellStyle name="Prosent 2 3 2 3 4 4 5 4" xfId="3122" xr:uid="{00000000-0005-0000-0000-0000B4100000}"/>
    <cellStyle name="Prosent 2 3 2 3 4 4 5 4 2" xfId="3123" xr:uid="{00000000-0005-0000-0000-0000B5100000}"/>
    <cellStyle name="Prosent 2 3 2 3 4 4 5 4_Statens inntekter" xfId="5009" xr:uid="{00000000-0005-0000-0000-0000B6100000}"/>
    <cellStyle name="Prosent 2 3 2 3 4 4 5_Statens inntekter" xfId="5007" xr:uid="{00000000-0005-0000-0000-0000B7100000}"/>
    <cellStyle name="Prosent 2 3 2 3 4 4 6" xfId="3124" xr:uid="{00000000-0005-0000-0000-0000B8100000}"/>
    <cellStyle name="Prosent 2 3 2 3 4 4 6 2" xfId="3125" xr:uid="{00000000-0005-0000-0000-0000B9100000}"/>
    <cellStyle name="Prosent 2 3 2 3 4 4 6_Statens inntekter" xfId="5010" xr:uid="{00000000-0005-0000-0000-0000BA100000}"/>
    <cellStyle name="Prosent 2 3 2 3 4 4 7" xfId="3126" xr:uid="{00000000-0005-0000-0000-0000BB100000}"/>
    <cellStyle name="Prosent 2 3 2 3 4 4 7 2" xfId="3127" xr:uid="{00000000-0005-0000-0000-0000BC100000}"/>
    <cellStyle name="Prosent 2 3 2 3 4 4 7_Statens inntekter" xfId="5011" xr:uid="{00000000-0005-0000-0000-0000BD100000}"/>
    <cellStyle name="Prosent 2 3 2 3 4 4_Statens inntekter" xfId="5003" xr:uid="{00000000-0005-0000-0000-0000BE100000}"/>
    <cellStyle name="Prosent 2 3 2 3 4 5" xfId="2707" xr:uid="{00000000-0005-0000-0000-0000BF100000}"/>
    <cellStyle name="Prosent 2 3 2 3 4 5 2" xfId="2708" xr:uid="{00000000-0005-0000-0000-0000C0100000}"/>
    <cellStyle name="Prosent 2 3 2 3 4 5 3" xfId="3128" xr:uid="{00000000-0005-0000-0000-0000C1100000}"/>
    <cellStyle name="Prosent 2 3 2 3 4 5 3 2" xfId="3129" xr:uid="{00000000-0005-0000-0000-0000C2100000}"/>
    <cellStyle name="Prosent 2 3 2 3 4 5 3_Statens inntekter" xfId="5013" xr:uid="{00000000-0005-0000-0000-0000C3100000}"/>
    <cellStyle name="Prosent 2 3 2 3 4 5 4" xfId="3130" xr:uid="{00000000-0005-0000-0000-0000C4100000}"/>
    <cellStyle name="Prosent 2 3 2 3 4 5 4 2" xfId="3131" xr:uid="{00000000-0005-0000-0000-0000C5100000}"/>
    <cellStyle name="Prosent 2 3 2 3 4 5 4_Statens inntekter" xfId="5014" xr:uid="{00000000-0005-0000-0000-0000C6100000}"/>
    <cellStyle name="Prosent 2 3 2 3 4 5_Statens inntekter" xfId="5012" xr:uid="{00000000-0005-0000-0000-0000C7100000}"/>
    <cellStyle name="Prosent 2 3 2 3 4 6" xfId="2709" xr:uid="{00000000-0005-0000-0000-0000C8100000}"/>
    <cellStyle name="Prosent 2 3 2 3 4 6 2" xfId="2710" xr:uid="{00000000-0005-0000-0000-0000C9100000}"/>
    <cellStyle name="Prosent 2 3 2 3 4 6 3" xfId="3132" xr:uid="{00000000-0005-0000-0000-0000CA100000}"/>
    <cellStyle name="Prosent 2 3 2 3 4 6 3 2" xfId="3133" xr:uid="{00000000-0005-0000-0000-0000CB100000}"/>
    <cellStyle name="Prosent 2 3 2 3 4 6 3_Statens inntekter" xfId="5016" xr:uid="{00000000-0005-0000-0000-0000CC100000}"/>
    <cellStyle name="Prosent 2 3 2 3 4 6 4" xfId="3134" xr:uid="{00000000-0005-0000-0000-0000CD100000}"/>
    <cellStyle name="Prosent 2 3 2 3 4 6 4 2" xfId="3135" xr:uid="{00000000-0005-0000-0000-0000CE100000}"/>
    <cellStyle name="Prosent 2 3 2 3 4 6 4_Statens inntekter" xfId="5017" xr:uid="{00000000-0005-0000-0000-0000CF100000}"/>
    <cellStyle name="Prosent 2 3 2 3 4 6_Statens inntekter" xfId="5015" xr:uid="{00000000-0005-0000-0000-0000D0100000}"/>
    <cellStyle name="Prosent 2 3 2 3 4 7" xfId="3136" xr:uid="{00000000-0005-0000-0000-0000D1100000}"/>
    <cellStyle name="Prosent 2 3 2 3 4 7 2" xfId="3137" xr:uid="{00000000-0005-0000-0000-0000D2100000}"/>
    <cellStyle name="Prosent 2 3 2 3 4 7_Statens inntekter" xfId="5018" xr:uid="{00000000-0005-0000-0000-0000D3100000}"/>
    <cellStyle name="Prosent 2 3 2 3 4 8" xfId="3138" xr:uid="{00000000-0005-0000-0000-0000D4100000}"/>
    <cellStyle name="Prosent 2 3 2 3 4 8 2" xfId="3139" xr:uid="{00000000-0005-0000-0000-0000D5100000}"/>
    <cellStyle name="Prosent 2 3 2 3 4 8_Statens inntekter" xfId="5019" xr:uid="{00000000-0005-0000-0000-0000D6100000}"/>
    <cellStyle name="Prosent 2 3 2 3 4_Statens inntekter" xfId="5001" xr:uid="{00000000-0005-0000-0000-0000D7100000}"/>
    <cellStyle name="Prosent 2 3 2 3 5" xfId="2711" xr:uid="{00000000-0005-0000-0000-0000D8100000}"/>
    <cellStyle name="Prosent 2 3 2 3 5 2" xfId="2712" xr:uid="{00000000-0005-0000-0000-0000D9100000}"/>
    <cellStyle name="Prosent 2 3 2 3 5_Statens inntekter" xfId="5020" xr:uid="{00000000-0005-0000-0000-0000DA100000}"/>
    <cellStyle name="Prosent 2 3 2 3 6" xfId="2713" xr:uid="{00000000-0005-0000-0000-0000DB100000}"/>
    <cellStyle name="Prosent 2 3 2 3 6 2" xfId="2714" xr:uid="{00000000-0005-0000-0000-0000DC100000}"/>
    <cellStyle name="Prosent 2 3 2 3 6 3" xfId="2715" xr:uid="{00000000-0005-0000-0000-0000DD100000}"/>
    <cellStyle name="Prosent 2 3 2 3 6 4" xfId="2716" xr:uid="{00000000-0005-0000-0000-0000DE100000}"/>
    <cellStyle name="Prosent 2 3 2 3 6 4 2" xfId="2717" xr:uid="{00000000-0005-0000-0000-0000DF100000}"/>
    <cellStyle name="Prosent 2 3 2 3 6 4 3" xfId="3140" xr:uid="{00000000-0005-0000-0000-0000E0100000}"/>
    <cellStyle name="Prosent 2 3 2 3 6 4 3 2" xfId="3141" xr:uid="{00000000-0005-0000-0000-0000E1100000}"/>
    <cellStyle name="Prosent 2 3 2 3 6 4 3_Statens inntekter" xfId="5023" xr:uid="{00000000-0005-0000-0000-0000E2100000}"/>
    <cellStyle name="Prosent 2 3 2 3 6 4 4" xfId="3142" xr:uid="{00000000-0005-0000-0000-0000E3100000}"/>
    <cellStyle name="Prosent 2 3 2 3 6 4 4 2" xfId="3143" xr:uid="{00000000-0005-0000-0000-0000E4100000}"/>
    <cellStyle name="Prosent 2 3 2 3 6 4 4_Statens inntekter" xfId="5024" xr:uid="{00000000-0005-0000-0000-0000E5100000}"/>
    <cellStyle name="Prosent 2 3 2 3 6 4_Statens inntekter" xfId="5022" xr:uid="{00000000-0005-0000-0000-0000E6100000}"/>
    <cellStyle name="Prosent 2 3 2 3 6 5" xfId="2718" xr:uid="{00000000-0005-0000-0000-0000E7100000}"/>
    <cellStyle name="Prosent 2 3 2 3 6 5 2" xfId="2719" xr:uid="{00000000-0005-0000-0000-0000E8100000}"/>
    <cellStyle name="Prosent 2 3 2 3 6 5 3" xfId="3144" xr:uid="{00000000-0005-0000-0000-0000E9100000}"/>
    <cellStyle name="Prosent 2 3 2 3 6 5 3 2" xfId="3145" xr:uid="{00000000-0005-0000-0000-0000EA100000}"/>
    <cellStyle name="Prosent 2 3 2 3 6 5 3_Statens inntekter" xfId="5026" xr:uid="{00000000-0005-0000-0000-0000EB100000}"/>
    <cellStyle name="Prosent 2 3 2 3 6 5 4" xfId="3146" xr:uid="{00000000-0005-0000-0000-0000EC100000}"/>
    <cellStyle name="Prosent 2 3 2 3 6 5 4 2" xfId="3147" xr:uid="{00000000-0005-0000-0000-0000ED100000}"/>
    <cellStyle name="Prosent 2 3 2 3 6 5 4_Statens inntekter" xfId="5027" xr:uid="{00000000-0005-0000-0000-0000EE100000}"/>
    <cellStyle name="Prosent 2 3 2 3 6 5_Statens inntekter" xfId="5025" xr:uid="{00000000-0005-0000-0000-0000EF100000}"/>
    <cellStyle name="Prosent 2 3 2 3 6 6" xfId="3148" xr:uid="{00000000-0005-0000-0000-0000F0100000}"/>
    <cellStyle name="Prosent 2 3 2 3 6 6 2" xfId="3149" xr:uid="{00000000-0005-0000-0000-0000F1100000}"/>
    <cellStyle name="Prosent 2 3 2 3 6 6_Statens inntekter" xfId="5028" xr:uid="{00000000-0005-0000-0000-0000F2100000}"/>
    <cellStyle name="Prosent 2 3 2 3 6 7" xfId="3150" xr:uid="{00000000-0005-0000-0000-0000F3100000}"/>
    <cellStyle name="Prosent 2 3 2 3 6 7 2" xfId="3151" xr:uid="{00000000-0005-0000-0000-0000F4100000}"/>
    <cellStyle name="Prosent 2 3 2 3 6 7_Statens inntekter" xfId="5029" xr:uid="{00000000-0005-0000-0000-0000F5100000}"/>
    <cellStyle name="Prosent 2 3 2 3 6_Statens inntekter" xfId="5021" xr:uid="{00000000-0005-0000-0000-0000F6100000}"/>
    <cellStyle name="Prosent 2 3 2 3 7" xfId="2720" xr:uid="{00000000-0005-0000-0000-0000F7100000}"/>
    <cellStyle name="Prosent 2 3 2 3 7 2" xfId="2721" xr:uid="{00000000-0005-0000-0000-0000F8100000}"/>
    <cellStyle name="Prosent 2 3 2 3 7 3" xfId="3152" xr:uid="{00000000-0005-0000-0000-0000F9100000}"/>
    <cellStyle name="Prosent 2 3 2 3 7 3 2" xfId="3153" xr:uid="{00000000-0005-0000-0000-0000FA100000}"/>
    <cellStyle name="Prosent 2 3 2 3 7 3_Statens inntekter" xfId="5031" xr:uid="{00000000-0005-0000-0000-0000FB100000}"/>
    <cellStyle name="Prosent 2 3 2 3 7 4" xfId="3154" xr:uid="{00000000-0005-0000-0000-0000FC100000}"/>
    <cellStyle name="Prosent 2 3 2 3 7 4 2" xfId="3155" xr:uid="{00000000-0005-0000-0000-0000FD100000}"/>
    <cellStyle name="Prosent 2 3 2 3 7 4_Statens inntekter" xfId="5032" xr:uid="{00000000-0005-0000-0000-0000FE100000}"/>
    <cellStyle name="Prosent 2 3 2 3 7_Statens inntekter" xfId="5030" xr:uid="{00000000-0005-0000-0000-0000FF100000}"/>
    <cellStyle name="Prosent 2 3 2 3 8" xfId="2722" xr:uid="{00000000-0005-0000-0000-000000110000}"/>
    <cellStyle name="Prosent 2 3 2 3 8 2" xfId="2723" xr:uid="{00000000-0005-0000-0000-000001110000}"/>
    <cellStyle name="Prosent 2 3 2 3 8 3" xfId="3156" xr:uid="{00000000-0005-0000-0000-000002110000}"/>
    <cellStyle name="Prosent 2 3 2 3 8 3 2" xfId="3157" xr:uid="{00000000-0005-0000-0000-000003110000}"/>
    <cellStyle name="Prosent 2 3 2 3 8 3_Statens inntekter" xfId="5034" xr:uid="{00000000-0005-0000-0000-000004110000}"/>
    <cellStyle name="Prosent 2 3 2 3 8 4" xfId="3158" xr:uid="{00000000-0005-0000-0000-000005110000}"/>
    <cellStyle name="Prosent 2 3 2 3 8 4 2" xfId="3159" xr:uid="{00000000-0005-0000-0000-000006110000}"/>
    <cellStyle name="Prosent 2 3 2 3 8 4_Statens inntekter" xfId="5035" xr:uid="{00000000-0005-0000-0000-000007110000}"/>
    <cellStyle name="Prosent 2 3 2 3 8_Statens inntekter" xfId="5033" xr:uid="{00000000-0005-0000-0000-000008110000}"/>
    <cellStyle name="Prosent 2 3 2 3 9" xfId="3160" xr:uid="{00000000-0005-0000-0000-000009110000}"/>
    <cellStyle name="Prosent 2 3 2 3 9 2" xfId="3161" xr:uid="{00000000-0005-0000-0000-00000A110000}"/>
    <cellStyle name="Prosent 2 3 2 3 9_Statens inntekter" xfId="5036" xr:uid="{00000000-0005-0000-0000-00000B110000}"/>
    <cellStyle name="Prosent 2 3 2 3_Statens inntekter" xfId="4960" xr:uid="{00000000-0005-0000-0000-00000C110000}"/>
    <cellStyle name="Prosent 2 3 2_Statens inntekter" xfId="4959" xr:uid="{00000000-0005-0000-0000-00000D110000}"/>
    <cellStyle name="Prosent 2 3 3" xfId="1640" xr:uid="{00000000-0005-0000-0000-00000E110000}"/>
    <cellStyle name="Prosent 2 3 4" xfId="1641" xr:uid="{00000000-0005-0000-0000-00000F110000}"/>
    <cellStyle name="Prosent 2 3 4 10" xfId="3162" xr:uid="{00000000-0005-0000-0000-000010110000}"/>
    <cellStyle name="Prosent 2 3 4 10 2" xfId="3163" xr:uid="{00000000-0005-0000-0000-000011110000}"/>
    <cellStyle name="Prosent 2 3 4 10_Statens inntekter" xfId="5038" xr:uid="{00000000-0005-0000-0000-000012110000}"/>
    <cellStyle name="Prosent 2 3 4 11" xfId="3164" xr:uid="{00000000-0005-0000-0000-000013110000}"/>
    <cellStyle name="Prosent 2 3 4 11 2" xfId="3165" xr:uid="{00000000-0005-0000-0000-000014110000}"/>
    <cellStyle name="Prosent 2 3 4 11_Statens inntekter" xfId="5039" xr:uid="{00000000-0005-0000-0000-000015110000}"/>
    <cellStyle name="Prosent 2 3 4 2" xfId="2527" xr:uid="{00000000-0005-0000-0000-000016110000}"/>
    <cellStyle name="Prosent 2 3 4 2 2" xfId="2528" xr:uid="{00000000-0005-0000-0000-000017110000}"/>
    <cellStyle name="Prosent 2 3 4 2 2 2" xfId="2724" xr:uid="{00000000-0005-0000-0000-000018110000}"/>
    <cellStyle name="Prosent 2 3 4 2 2 3" xfId="2725" xr:uid="{00000000-0005-0000-0000-000019110000}"/>
    <cellStyle name="Prosent 2 3 4 2 2 3 2" xfId="2726" xr:uid="{00000000-0005-0000-0000-00001A110000}"/>
    <cellStyle name="Prosent 2 3 4 2 2 3 3" xfId="2727" xr:uid="{00000000-0005-0000-0000-00001B110000}"/>
    <cellStyle name="Prosent 2 3 4 2 2 3 3 2" xfId="2728" xr:uid="{00000000-0005-0000-0000-00001C110000}"/>
    <cellStyle name="Prosent 2 3 4 2 2 3 3_Statens inntekter" xfId="5043" xr:uid="{00000000-0005-0000-0000-00001D110000}"/>
    <cellStyle name="Prosent 2 3 4 2 2 3 4" xfId="2729" xr:uid="{00000000-0005-0000-0000-00001E110000}"/>
    <cellStyle name="Prosent 2 3 4 2 2 3 4 2" xfId="2730" xr:uid="{00000000-0005-0000-0000-00001F110000}"/>
    <cellStyle name="Prosent 2 3 4 2 2 3 4 3" xfId="2731" xr:uid="{00000000-0005-0000-0000-000020110000}"/>
    <cellStyle name="Prosent 2 3 4 2 2 3 4 4" xfId="2732" xr:uid="{00000000-0005-0000-0000-000021110000}"/>
    <cellStyle name="Prosent 2 3 4 2 2 3 4 4 2" xfId="2733" xr:uid="{00000000-0005-0000-0000-000022110000}"/>
    <cellStyle name="Prosent 2 3 4 2 2 3 4 4 3" xfId="3166" xr:uid="{00000000-0005-0000-0000-000023110000}"/>
    <cellStyle name="Prosent 2 3 4 2 2 3 4 4 3 2" xfId="3167" xr:uid="{00000000-0005-0000-0000-000024110000}"/>
    <cellStyle name="Prosent 2 3 4 2 2 3 4 4 3_Statens inntekter" xfId="5046" xr:uid="{00000000-0005-0000-0000-000025110000}"/>
    <cellStyle name="Prosent 2 3 4 2 2 3 4 4 4" xfId="3168" xr:uid="{00000000-0005-0000-0000-000026110000}"/>
    <cellStyle name="Prosent 2 3 4 2 2 3 4 4 4 2" xfId="3169" xr:uid="{00000000-0005-0000-0000-000027110000}"/>
    <cellStyle name="Prosent 2 3 4 2 2 3 4 4 4_Statens inntekter" xfId="5047" xr:uid="{00000000-0005-0000-0000-000028110000}"/>
    <cellStyle name="Prosent 2 3 4 2 2 3 4 4_Statens inntekter" xfId="5045" xr:uid="{00000000-0005-0000-0000-000029110000}"/>
    <cellStyle name="Prosent 2 3 4 2 2 3 4 5" xfId="2734" xr:uid="{00000000-0005-0000-0000-00002A110000}"/>
    <cellStyle name="Prosent 2 3 4 2 2 3 4 5 2" xfId="2735" xr:uid="{00000000-0005-0000-0000-00002B110000}"/>
    <cellStyle name="Prosent 2 3 4 2 2 3 4 5 3" xfId="3170" xr:uid="{00000000-0005-0000-0000-00002C110000}"/>
    <cellStyle name="Prosent 2 3 4 2 2 3 4 5 3 2" xfId="3171" xr:uid="{00000000-0005-0000-0000-00002D110000}"/>
    <cellStyle name="Prosent 2 3 4 2 2 3 4 5 3_Statens inntekter" xfId="5049" xr:uid="{00000000-0005-0000-0000-00002E110000}"/>
    <cellStyle name="Prosent 2 3 4 2 2 3 4 5 4" xfId="3172" xr:uid="{00000000-0005-0000-0000-00002F110000}"/>
    <cellStyle name="Prosent 2 3 4 2 2 3 4 5 4 2" xfId="3173" xr:uid="{00000000-0005-0000-0000-000030110000}"/>
    <cellStyle name="Prosent 2 3 4 2 2 3 4 5 4_Statens inntekter" xfId="5050" xr:uid="{00000000-0005-0000-0000-000031110000}"/>
    <cellStyle name="Prosent 2 3 4 2 2 3 4 5_Statens inntekter" xfId="5048" xr:uid="{00000000-0005-0000-0000-000032110000}"/>
    <cellStyle name="Prosent 2 3 4 2 2 3 4 6" xfId="3174" xr:uid="{00000000-0005-0000-0000-000033110000}"/>
    <cellStyle name="Prosent 2 3 4 2 2 3 4 6 2" xfId="3175" xr:uid="{00000000-0005-0000-0000-000034110000}"/>
    <cellStyle name="Prosent 2 3 4 2 2 3 4 6_Statens inntekter" xfId="5051" xr:uid="{00000000-0005-0000-0000-000035110000}"/>
    <cellStyle name="Prosent 2 3 4 2 2 3 4 7" xfId="3176" xr:uid="{00000000-0005-0000-0000-000036110000}"/>
    <cellStyle name="Prosent 2 3 4 2 2 3 4 7 2" xfId="3177" xr:uid="{00000000-0005-0000-0000-000037110000}"/>
    <cellStyle name="Prosent 2 3 4 2 2 3 4 7_Statens inntekter" xfId="5052" xr:uid="{00000000-0005-0000-0000-000038110000}"/>
    <cellStyle name="Prosent 2 3 4 2 2 3 4_Statens inntekter" xfId="5044" xr:uid="{00000000-0005-0000-0000-000039110000}"/>
    <cellStyle name="Prosent 2 3 4 2 2 3 5" xfId="2736" xr:uid="{00000000-0005-0000-0000-00003A110000}"/>
    <cellStyle name="Prosent 2 3 4 2 2 3 5 2" xfId="2737" xr:uid="{00000000-0005-0000-0000-00003B110000}"/>
    <cellStyle name="Prosent 2 3 4 2 2 3 5 3" xfId="3178" xr:uid="{00000000-0005-0000-0000-00003C110000}"/>
    <cellStyle name="Prosent 2 3 4 2 2 3 5 3 2" xfId="3179" xr:uid="{00000000-0005-0000-0000-00003D110000}"/>
    <cellStyle name="Prosent 2 3 4 2 2 3 5 3_Statens inntekter" xfId="5054" xr:uid="{00000000-0005-0000-0000-00003E110000}"/>
    <cellStyle name="Prosent 2 3 4 2 2 3 5 4" xfId="3180" xr:uid="{00000000-0005-0000-0000-00003F110000}"/>
    <cellStyle name="Prosent 2 3 4 2 2 3 5 4 2" xfId="3181" xr:uid="{00000000-0005-0000-0000-000040110000}"/>
    <cellStyle name="Prosent 2 3 4 2 2 3 5 4_Statens inntekter" xfId="5055" xr:uid="{00000000-0005-0000-0000-000041110000}"/>
    <cellStyle name="Prosent 2 3 4 2 2 3 5_Statens inntekter" xfId="5053" xr:uid="{00000000-0005-0000-0000-000042110000}"/>
    <cellStyle name="Prosent 2 3 4 2 2 3 6" xfId="2738" xr:uid="{00000000-0005-0000-0000-000043110000}"/>
    <cellStyle name="Prosent 2 3 4 2 2 3 6 2" xfId="2739" xr:uid="{00000000-0005-0000-0000-000044110000}"/>
    <cellStyle name="Prosent 2 3 4 2 2 3 6 3" xfId="3182" xr:uid="{00000000-0005-0000-0000-000045110000}"/>
    <cellStyle name="Prosent 2 3 4 2 2 3 6 3 2" xfId="3183" xr:uid="{00000000-0005-0000-0000-000046110000}"/>
    <cellStyle name="Prosent 2 3 4 2 2 3 6 3_Statens inntekter" xfId="5057" xr:uid="{00000000-0005-0000-0000-000047110000}"/>
    <cellStyle name="Prosent 2 3 4 2 2 3 6 4" xfId="3184" xr:uid="{00000000-0005-0000-0000-000048110000}"/>
    <cellStyle name="Prosent 2 3 4 2 2 3 6 4 2" xfId="3185" xr:uid="{00000000-0005-0000-0000-000049110000}"/>
    <cellStyle name="Prosent 2 3 4 2 2 3 6 4_Statens inntekter" xfId="5058" xr:uid="{00000000-0005-0000-0000-00004A110000}"/>
    <cellStyle name="Prosent 2 3 4 2 2 3 6_Statens inntekter" xfId="5056" xr:uid="{00000000-0005-0000-0000-00004B110000}"/>
    <cellStyle name="Prosent 2 3 4 2 2 3 7" xfId="3186" xr:uid="{00000000-0005-0000-0000-00004C110000}"/>
    <cellStyle name="Prosent 2 3 4 2 2 3 7 2" xfId="3187" xr:uid="{00000000-0005-0000-0000-00004D110000}"/>
    <cellStyle name="Prosent 2 3 4 2 2 3 7_Statens inntekter" xfId="5059" xr:uid="{00000000-0005-0000-0000-00004E110000}"/>
    <cellStyle name="Prosent 2 3 4 2 2 3 8" xfId="3188" xr:uid="{00000000-0005-0000-0000-00004F110000}"/>
    <cellStyle name="Prosent 2 3 4 2 2 3 8 2" xfId="3189" xr:uid="{00000000-0005-0000-0000-000050110000}"/>
    <cellStyle name="Prosent 2 3 4 2 2 3 8_Statens inntekter" xfId="5060" xr:uid="{00000000-0005-0000-0000-000051110000}"/>
    <cellStyle name="Prosent 2 3 4 2 2 3_Statens inntekter" xfId="5042" xr:uid="{00000000-0005-0000-0000-000052110000}"/>
    <cellStyle name="Prosent 2 3 4 2 2 4" xfId="2740" xr:uid="{00000000-0005-0000-0000-000053110000}"/>
    <cellStyle name="Prosent 2 3 4 2 2 4 2" xfId="2741" xr:uid="{00000000-0005-0000-0000-000054110000}"/>
    <cellStyle name="Prosent 2 3 4 2 2 4_Statens inntekter" xfId="5061" xr:uid="{00000000-0005-0000-0000-000055110000}"/>
    <cellStyle name="Prosent 2 3 4 2 2 5" xfId="2742" xr:uid="{00000000-0005-0000-0000-000056110000}"/>
    <cellStyle name="Prosent 2 3 4 2 2 5 2" xfId="2743" xr:uid="{00000000-0005-0000-0000-000057110000}"/>
    <cellStyle name="Prosent 2 3 4 2 2 5 3" xfId="2744" xr:uid="{00000000-0005-0000-0000-000058110000}"/>
    <cellStyle name="Prosent 2 3 4 2 2 5 4" xfId="2745" xr:uid="{00000000-0005-0000-0000-000059110000}"/>
    <cellStyle name="Prosent 2 3 4 2 2 5 4 2" xfId="2746" xr:uid="{00000000-0005-0000-0000-00005A110000}"/>
    <cellStyle name="Prosent 2 3 4 2 2 5 4 3" xfId="3190" xr:uid="{00000000-0005-0000-0000-00005B110000}"/>
    <cellStyle name="Prosent 2 3 4 2 2 5 4 3 2" xfId="3191" xr:uid="{00000000-0005-0000-0000-00005C110000}"/>
    <cellStyle name="Prosent 2 3 4 2 2 5 4 3_Statens inntekter" xfId="5064" xr:uid="{00000000-0005-0000-0000-00005D110000}"/>
    <cellStyle name="Prosent 2 3 4 2 2 5 4 4" xfId="3192" xr:uid="{00000000-0005-0000-0000-00005E110000}"/>
    <cellStyle name="Prosent 2 3 4 2 2 5 4 4 2" xfId="3193" xr:uid="{00000000-0005-0000-0000-00005F110000}"/>
    <cellStyle name="Prosent 2 3 4 2 2 5 4 4_Statens inntekter" xfId="5065" xr:uid="{00000000-0005-0000-0000-000060110000}"/>
    <cellStyle name="Prosent 2 3 4 2 2 5 4_Statens inntekter" xfId="5063" xr:uid="{00000000-0005-0000-0000-000061110000}"/>
    <cellStyle name="Prosent 2 3 4 2 2 5 5" xfId="2747" xr:uid="{00000000-0005-0000-0000-000062110000}"/>
    <cellStyle name="Prosent 2 3 4 2 2 5 5 2" xfId="2748" xr:uid="{00000000-0005-0000-0000-000063110000}"/>
    <cellStyle name="Prosent 2 3 4 2 2 5 5 3" xfId="3194" xr:uid="{00000000-0005-0000-0000-000064110000}"/>
    <cellStyle name="Prosent 2 3 4 2 2 5 5 3 2" xfId="3195" xr:uid="{00000000-0005-0000-0000-000065110000}"/>
    <cellStyle name="Prosent 2 3 4 2 2 5 5 3_Statens inntekter" xfId="5067" xr:uid="{00000000-0005-0000-0000-000066110000}"/>
    <cellStyle name="Prosent 2 3 4 2 2 5 5 4" xfId="3196" xr:uid="{00000000-0005-0000-0000-000067110000}"/>
    <cellStyle name="Prosent 2 3 4 2 2 5 5 4 2" xfId="3197" xr:uid="{00000000-0005-0000-0000-000068110000}"/>
    <cellStyle name="Prosent 2 3 4 2 2 5 5 4_Statens inntekter" xfId="5068" xr:uid="{00000000-0005-0000-0000-000069110000}"/>
    <cellStyle name="Prosent 2 3 4 2 2 5 5_Statens inntekter" xfId="5066" xr:uid="{00000000-0005-0000-0000-00006A110000}"/>
    <cellStyle name="Prosent 2 3 4 2 2 5 6" xfId="3198" xr:uid="{00000000-0005-0000-0000-00006B110000}"/>
    <cellStyle name="Prosent 2 3 4 2 2 5 6 2" xfId="3199" xr:uid="{00000000-0005-0000-0000-00006C110000}"/>
    <cellStyle name="Prosent 2 3 4 2 2 5 6_Statens inntekter" xfId="5069" xr:uid="{00000000-0005-0000-0000-00006D110000}"/>
    <cellStyle name="Prosent 2 3 4 2 2 5 7" xfId="3200" xr:uid="{00000000-0005-0000-0000-00006E110000}"/>
    <cellStyle name="Prosent 2 3 4 2 2 5 7 2" xfId="3201" xr:uid="{00000000-0005-0000-0000-00006F110000}"/>
    <cellStyle name="Prosent 2 3 4 2 2 5 7_Statens inntekter" xfId="5070" xr:uid="{00000000-0005-0000-0000-000070110000}"/>
    <cellStyle name="Prosent 2 3 4 2 2 5_Statens inntekter" xfId="5062" xr:uid="{00000000-0005-0000-0000-000071110000}"/>
    <cellStyle name="Prosent 2 3 4 2 2 6" xfId="2749" xr:uid="{00000000-0005-0000-0000-000072110000}"/>
    <cellStyle name="Prosent 2 3 4 2 2 6 2" xfId="2750" xr:uid="{00000000-0005-0000-0000-000073110000}"/>
    <cellStyle name="Prosent 2 3 4 2 2 6 3" xfId="3202" xr:uid="{00000000-0005-0000-0000-000074110000}"/>
    <cellStyle name="Prosent 2 3 4 2 2 6 3 2" xfId="3203" xr:uid="{00000000-0005-0000-0000-000075110000}"/>
    <cellStyle name="Prosent 2 3 4 2 2 6 3_Statens inntekter" xfId="5072" xr:uid="{00000000-0005-0000-0000-000076110000}"/>
    <cellStyle name="Prosent 2 3 4 2 2 6 4" xfId="3204" xr:uid="{00000000-0005-0000-0000-000077110000}"/>
    <cellStyle name="Prosent 2 3 4 2 2 6 4 2" xfId="3205" xr:uid="{00000000-0005-0000-0000-000078110000}"/>
    <cellStyle name="Prosent 2 3 4 2 2 6 4_Statens inntekter" xfId="5073" xr:uid="{00000000-0005-0000-0000-000079110000}"/>
    <cellStyle name="Prosent 2 3 4 2 2 6_Statens inntekter" xfId="5071" xr:uid="{00000000-0005-0000-0000-00007A110000}"/>
    <cellStyle name="Prosent 2 3 4 2 2 7" xfId="2751" xr:uid="{00000000-0005-0000-0000-00007B110000}"/>
    <cellStyle name="Prosent 2 3 4 2 2 7 2" xfId="2752" xr:uid="{00000000-0005-0000-0000-00007C110000}"/>
    <cellStyle name="Prosent 2 3 4 2 2 7 3" xfId="3206" xr:uid="{00000000-0005-0000-0000-00007D110000}"/>
    <cellStyle name="Prosent 2 3 4 2 2 7 3 2" xfId="3207" xr:uid="{00000000-0005-0000-0000-00007E110000}"/>
    <cellStyle name="Prosent 2 3 4 2 2 7 3_Statens inntekter" xfId="5075" xr:uid="{00000000-0005-0000-0000-00007F110000}"/>
    <cellStyle name="Prosent 2 3 4 2 2 7 4" xfId="3208" xr:uid="{00000000-0005-0000-0000-000080110000}"/>
    <cellStyle name="Prosent 2 3 4 2 2 7 4 2" xfId="3209" xr:uid="{00000000-0005-0000-0000-000081110000}"/>
    <cellStyle name="Prosent 2 3 4 2 2 7 4_Statens inntekter" xfId="5076" xr:uid="{00000000-0005-0000-0000-000082110000}"/>
    <cellStyle name="Prosent 2 3 4 2 2 7_Statens inntekter" xfId="5074" xr:uid="{00000000-0005-0000-0000-000083110000}"/>
    <cellStyle name="Prosent 2 3 4 2 2 8" xfId="3210" xr:uid="{00000000-0005-0000-0000-000084110000}"/>
    <cellStyle name="Prosent 2 3 4 2 2 8 2" xfId="3211" xr:uid="{00000000-0005-0000-0000-000085110000}"/>
    <cellStyle name="Prosent 2 3 4 2 2 8_Statens inntekter" xfId="5077" xr:uid="{00000000-0005-0000-0000-000086110000}"/>
    <cellStyle name="Prosent 2 3 4 2 2 9" xfId="3212" xr:uid="{00000000-0005-0000-0000-000087110000}"/>
    <cellStyle name="Prosent 2 3 4 2 2 9 2" xfId="3213" xr:uid="{00000000-0005-0000-0000-000088110000}"/>
    <cellStyle name="Prosent 2 3 4 2 2 9_Statens inntekter" xfId="5078" xr:uid="{00000000-0005-0000-0000-000089110000}"/>
    <cellStyle name="Prosent 2 3 4 2 2_Statens inntekter" xfId="5041" xr:uid="{00000000-0005-0000-0000-00008A110000}"/>
    <cellStyle name="Prosent 2 3 4 2_Statens inntekter" xfId="5040" xr:uid="{00000000-0005-0000-0000-00008B110000}"/>
    <cellStyle name="Prosent 2 3 4 3" xfId="2529" xr:uid="{00000000-0005-0000-0000-00008C110000}"/>
    <cellStyle name="Prosent 2 3 4 4" xfId="2526" xr:uid="{00000000-0005-0000-0000-00008D110000}"/>
    <cellStyle name="Prosent 2 3 4 4 2" xfId="2753" xr:uid="{00000000-0005-0000-0000-00008E110000}"/>
    <cellStyle name="Prosent 2 3 4 4 3" xfId="2754" xr:uid="{00000000-0005-0000-0000-00008F110000}"/>
    <cellStyle name="Prosent 2 3 4 4 3 2" xfId="2755" xr:uid="{00000000-0005-0000-0000-000090110000}"/>
    <cellStyle name="Prosent 2 3 4 4 3 3" xfId="2756" xr:uid="{00000000-0005-0000-0000-000091110000}"/>
    <cellStyle name="Prosent 2 3 4 4 3 4" xfId="2757" xr:uid="{00000000-0005-0000-0000-000092110000}"/>
    <cellStyle name="Prosent 2 3 4 4 3 4 2" xfId="2758" xr:uid="{00000000-0005-0000-0000-000093110000}"/>
    <cellStyle name="Prosent 2 3 4 4 3 4 2 2" xfId="2759" xr:uid="{00000000-0005-0000-0000-000094110000}"/>
    <cellStyle name="Prosent 2 3 4 4 3 4 2 3" xfId="3214" xr:uid="{00000000-0005-0000-0000-000095110000}"/>
    <cellStyle name="Prosent 2 3 4 4 3 4 2 3 2" xfId="3215" xr:uid="{00000000-0005-0000-0000-000096110000}"/>
    <cellStyle name="Prosent 2 3 4 4 3 4 2 3_Statens inntekter" xfId="5083" xr:uid="{00000000-0005-0000-0000-000097110000}"/>
    <cellStyle name="Prosent 2 3 4 4 3 4 2 4" xfId="3216" xr:uid="{00000000-0005-0000-0000-000098110000}"/>
    <cellStyle name="Prosent 2 3 4 4 3 4 2 4 2" xfId="3217" xr:uid="{00000000-0005-0000-0000-000099110000}"/>
    <cellStyle name="Prosent 2 3 4 4 3 4 2 4_Statens inntekter" xfId="5084" xr:uid="{00000000-0005-0000-0000-00009A110000}"/>
    <cellStyle name="Prosent 2 3 4 4 3 4 2_Statens inntekter" xfId="5082" xr:uid="{00000000-0005-0000-0000-00009B110000}"/>
    <cellStyle name="Prosent 2 3 4 4 3 4 3" xfId="2760" xr:uid="{00000000-0005-0000-0000-00009C110000}"/>
    <cellStyle name="Prosent 2 3 4 4 3 4 4" xfId="3218" xr:uid="{00000000-0005-0000-0000-00009D110000}"/>
    <cellStyle name="Prosent 2 3 4 4 3 4 4 2" xfId="3219" xr:uid="{00000000-0005-0000-0000-00009E110000}"/>
    <cellStyle name="Prosent 2 3 4 4 3 4 4_Statens inntekter" xfId="5085" xr:uid="{00000000-0005-0000-0000-00009F110000}"/>
    <cellStyle name="Prosent 2 3 4 4 3 4 5" xfId="3220" xr:uid="{00000000-0005-0000-0000-0000A0110000}"/>
    <cellStyle name="Prosent 2 3 4 4 3 4 5 2" xfId="3221" xr:uid="{00000000-0005-0000-0000-0000A1110000}"/>
    <cellStyle name="Prosent 2 3 4 4 3 4 5_Statens inntekter" xfId="5086" xr:uid="{00000000-0005-0000-0000-0000A2110000}"/>
    <cellStyle name="Prosent 2 3 4 4 3 4_Statens inntekter" xfId="5081" xr:uid="{00000000-0005-0000-0000-0000A3110000}"/>
    <cellStyle name="Prosent 2 3 4 4 3_Statens inntekter" xfId="5080" xr:uid="{00000000-0005-0000-0000-0000A4110000}"/>
    <cellStyle name="Prosent 2 3 4 4 4" xfId="2761" xr:uid="{00000000-0005-0000-0000-0000A5110000}"/>
    <cellStyle name="Prosent 2 3 4 4 4 2" xfId="2762" xr:uid="{00000000-0005-0000-0000-0000A6110000}"/>
    <cellStyle name="Prosent 2 3 4 4 4_Statens inntekter" xfId="5087" xr:uid="{00000000-0005-0000-0000-0000A7110000}"/>
    <cellStyle name="Prosent 2 3 4 4 5" xfId="2763" xr:uid="{00000000-0005-0000-0000-0000A8110000}"/>
    <cellStyle name="Prosent 2 3 4 4 5 2" xfId="2764" xr:uid="{00000000-0005-0000-0000-0000A9110000}"/>
    <cellStyle name="Prosent 2 3 4 4 5 3" xfId="2765" xr:uid="{00000000-0005-0000-0000-0000AA110000}"/>
    <cellStyle name="Prosent 2 3 4 4 5 4" xfId="2766" xr:uid="{00000000-0005-0000-0000-0000AB110000}"/>
    <cellStyle name="Prosent 2 3 4 4 5 4 2" xfId="2767" xr:uid="{00000000-0005-0000-0000-0000AC110000}"/>
    <cellStyle name="Prosent 2 3 4 4 5 4 3" xfId="3222" xr:uid="{00000000-0005-0000-0000-0000AD110000}"/>
    <cellStyle name="Prosent 2 3 4 4 5 4 3 2" xfId="3223" xr:uid="{00000000-0005-0000-0000-0000AE110000}"/>
    <cellStyle name="Prosent 2 3 4 4 5 4 3_Statens inntekter" xfId="5090" xr:uid="{00000000-0005-0000-0000-0000AF110000}"/>
    <cellStyle name="Prosent 2 3 4 4 5 4 4" xfId="3224" xr:uid="{00000000-0005-0000-0000-0000B0110000}"/>
    <cellStyle name="Prosent 2 3 4 4 5 4 4 2" xfId="3225" xr:uid="{00000000-0005-0000-0000-0000B1110000}"/>
    <cellStyle name="Prosent 2 3 4 4 5 4 4_Statens inntekter" xfId="5091" xr:uid="{00000000-0005-0000-0000-0000B2110000}"/>
    <cellStyle name="Prosent 2 3 4 4 5 4_Statens inntekter" xfId="5089" xr:uid="{00000000-0005-0000-0000-0000B3110000}"/>
    <cellStyle name="Prosent 2 3 4 4 5 5" xfId="2768" xr:uid="{00000000-0005-0000-0000-0000B4110000}"/>
    <cellStyle name="Prosent 2 3 4 4 5 5 2" xfId="2769" xr:uid="{00000000-0005-0000-0000-0000B5110000}"/>
    <cellStyle name="Prosent 2 3 4 4 5 5 3" xfId="3226" xr:uid="{00000000-0005-0000-0000-0000B6110000}"/>
    <cellStyle name="Prosent 2 3 4 4 5 5 3 2" xfId="3227" xr:uid="{00000000-0005-0000-0000-0000B7110000}"/>
    <cellStyle name="Prosent 2 3 4 4 5 5 3_Statens inntekter" xfId="5093" xr:uid="{00000000-0005-0000-0000-0000B8110000}"/>
    <cellStyle name="Prosent 2 3 4 4 5 5 4" xfId="3228" xr:uid="{00000000-0005-0000-0000-0000B9110000}"/>
    <cellStyle name="Prosent 2 3 4 4 5 5 4 2" xfId="3229" xr:uid="{00000000-0005-0000-0000-0000BA110000}"/>
    <cellStyle name="Prosent 2 3 4 4 5 5 4_Statens inntekter" xfId="5094" xr:uid="{00000000-0005-0000-0000-0000BB110000}"/>
    <cellStyle name="Prosent 2 3 4 4 5 5_Statens inntekter" xfId="5092" xr:uid="{00000000-0005-0000-0000-0000BC110000}"/>
    <cellStyle name="Prosent 2 3 4 4 5 6" xfId="3230" xr:uid="{00000000-0005-0000-0000-0000BD110000}"/>
    <cellStyle name="Prosent 2 3 4 4 5 6 2" xfId="3231" xr:uid="{00000000-0005-0000-0000-0000BE110000}"/>
    <cellStyle name="Prosent 2 3 4 4 5 6_Statens inntekter" xfId="5095" xr:uid="{00000000-0005-0000-0000-0000BF110000}"/>
    <cellStyle name="Prosent 2 3 4 4 5 7" xfId="3232" xr:uid="{00000000-0005-0000-0000-0000C0110000}"/>
    <cellStyle name="Prosent 2 3 4 4 5 7 2" xfId="3233" xr:uid="{00000000-0005-0000-0000-0000C1110000}"/>
    <cellStyle name="Prosent 2 3 4 4 5 7_Statens inntekter" xfId="5096" xr:uid="{00000000-0005-0000-0000-0000C2110000}"/>
    <cellStyle name="Prosent 2 3 4 4 5_Statens inntekter" xfId="5088" xr:uid="{00000000-0005-0000-0000-0000C3110000}"/>
    <cellStyle name="Prosent 2 3 4 4 6" xfId="2770" xr:uid="{00000000-0005-0000-0000-0000C4110000}"/>
    <cellStyle name="Prosent 2 3 4 4 6 2" xfId="2771" xr:uid="{00000000-0005-0000-0000-0000C5110000}"/>
    <cellStyle name="Prosent 2 3 4 4 6 2 2" xfId="2772" xr:uid="{00000000-0005-0000-0000-0000C6110000}"/>
    <cellStyle name="Prosent 2 3 4 4 6 2 3" xfId="3234" xr:uid="{00000000-0005-0000-0000-0000C7110000}"/>
    <cellStyle name="Prosent 2 3 4 4 6 2 3 2" xfId="3235" xr:uid="{00000000-0005-0000-0000-0000C8110000}"/>
    <cellStyle name="Prosent 2 3 4 4 6 2 3_Statens inntekter" xfId="5099" xr:uid="{00000000-0005-0000-0000-0000C9110000}"/>
    <cellStyle name="Prosent 2 3 4 4 6 2 4" xfId="3236" xr:uid="{00000000-0005-0000-0000-0000CA110000}"/>
    <cellStyle name="Prosent 2 3 4 4 6 2 4 2" xfId="3237" xr:uid="{00000000-0005-0000-0000-0000CB110000}"/>
    <cellStyle name="Prosent 2 3 4 4 6 2 4_Statens inntekter" xfId="5100" xr:uid="{00000000-0005-0000-0000-0000CC110000}"/>
    <cellStyle name="Prosent 2 3 4 4 6 2_Statens inntekter" xfId="5098" xr:uid="{00000000-0005-0000-0000-0000CD110000}"/>
    <cellStyle name="Prosent 2 3 4 4 6 3" xfId="2773" xr:uid="{00000000-0005-0000-0000-0000CE110000}"/>
    <cellStyle name="Prosent 2 3 4 4 6 4" xfId="3238" xr:uid="{00000000-0005-0000-0000-0000CF110000}"/>
    <cellStyle name="Prosent 2 3 4 4 6 4 2" xfId="3239" xr:uid="{00000000-0005-0000-0000-0000D0110000}"/>
    <cellStyle name="Prosent 2 3 4 4 6 4_Statens inntekter" xfId="5101" xr:uid="{00000000-0005-0000-0000-0000D1110000}"/>
    <cellStyle name="Prosent 2 3 4 4 6 5" xfId="3240" xr:uid="{00000000-0005-0000-0000-0000D2110000}"/>
    <cellStyle name="Prosent 2 3 4 4 6 5 2" xfId="3241" xr:uid="{00000000-0005-0000-0000-0000D3110000}"/>
    <cellStyle name="Prosent 2 3 4 4 6 5_Statens inntekter" xfId="5102" xr:uid="{00000000-0005-0000-0000-0000D4110000}"/>
    <cellStyle name="Prosent 2 3 4 4 6_Statens inntekter" xfId="5097" xr:uid="{00000000-0005-0000-0000-0000D5110000}"/>
    <cellStyle name="Prosent 2 3 4 4 7" xfId="2774" xr:uid="{00000000-0005-0000-0000-0000D6110000}"/>
    <cellStyle name="Prosent 2 3 4 4 7 2" xfId="2775" xr:uid="{00000000-0005-0000-0000-0000D7110000}"/>
    <cellStyle name="Prosent 2 3 4 4 7 3" xfId="3242" xr:uid="{00000000-0005-0000-0000-0000D8110000}"/>
    <cellStyle name="Prosent 2 3 4 4 7 3 2" xfId="3243" xr:uid="{00000000-0005-0000-0000-0000D9110000}"/>
    <cellStyle name="Prosent 2 3 4 4 7 3_Statens inntekter" xfId="5104" xr:uid="{00000000-0005-0000-0000-0000DA110000}"/>
    <cellStyle name="Prosent 2 3 4 4 7 4" xfId="3244" xr:uid="{00000000-0005-0000-0000-0000DB110000}"/>
    <cellStyle name="Prosent 2 3 4 4 7 4 2" xfId="3245" xr:uid="{00000000-0005-0000-0000-0000DC110000}"/>
    <cellStyle name="Prosent 2 3 4 4 7 4_Statens inntekter" xfId="5105" xr:uid="{00000000-0005-0000-0000-0000DD110000}"/>
    <cellStyle name="Prosent 2 3 4 4 7_Statens inntekter" xfId="5103" xr:uid="{00000000-0005-0000-0000-0000DE110000}"/>
    <cellStyle name="Prosent 2 3 4 4 8" xfId="3246" xr:uid="{00000000-0005-0000-0000-0000DF110000}"/>
    <cellStyle name="Prosent 2 3 4 4 8 2" xfId="3247" xr:uid="{00000000-0005-0000-0000-0000E0110000}"/>
    <cellStyle name="Prosent 2 3 4 4 8_Statens inntekter" xfId="5106" xr:uid="{00000000-0005-0000-0000-0000E1110000}"/>
    <cellStyle name="Prosent 2 3 4 4 9" xfId="3248" xr:uid="{00000000-0005-0000-0000-0000E2110000}"/>
    <cellStyle name="Prosent 2 3 4 4 9 2" xfId="3249" xr:uid="{00000000-0005-0000-0000-0000E3110000}"/>
    <cellStyle name="Prosent 2 3 4 4 9_Statens inntekter" xfId="5107" xr:uid="{00000000-0005-0000-0000-0000E4110000}"/>
    <cellStyle name="Prosent 2 3 4 4_Statens inntekter" xfId="5079" xr:uid="{00000000-0005-0000-0000-0000E5110000}"/>
    <cellStyle name="Prosent 2 3 4 5" xfId="2776" xr:uid="{00000000-0005-0000-0000-0000E6110000}"/>
    <cellStyle name="Prosent 2 3 4 5 2" xfId="2777" xr:uid="{00000000-0005-0000-0000-0000E7110000}"/>
    <cellStyle name="Prosent 2 3 4 5 3" xfId="2778" xr:uid="{00000000-0005-0000-0000-0000E8110000}"/>
    <cellStyle name="Prosent 2 3 4 5 4" xfId="2779" xr:uid="{00000000-0005-0000-0000-0000E9110000}"/>
    <cellStyle name="Prosent 2 3 4 5 4 2" xfId="2780" xr:uid="{00000000-0005-0000-0000-0000EA110000}"/>
    <cellStyle name="Prosent 2 3 4 5 4 2 2" xfId="2781" xr:uid="{00000000-0005-0000-0000-0000EB110000}"/>
    <cellStyle name="Prosent 2 3 4 5 4 2 3" xfId="3250" xr:uid="{00000000-0005-0000-0000-0000EC110000}"/>
    <cellStyle name="Prosent 2 3 4 5 4 2 3 2" xfId="3251" xr:uid="{00000000-0005-0000-0000-0000ED110000}"/>
    <cellStyle name="Prosent 2 3 4 5 4 2 3_Statens inntekter" xfId="5111" xr:uid="{00000000-0005-0000-0000-0000EE110000}"/>
    <cellStyle name="Prosent 2 3 4 5 4 2 4" xfId="3252" xr:uid="{00000000-0005-0000-0000-0000EF110000}"/>
    <cellStyle name="Prosent 2 3 4 5 4 2 4 2" xfId="3253" xr:uid="{00000000-0005-0000-0000-0000F0110000}"/>
    <cellStyle name="Prosent 2 3 4 5 4 2 4_Statens inntekter" xfId="5112" xr:uid="{00000000-0005-0000-0000-0000F1110000}"/>
    <cellStyle name="Prosent 2 3 4 5 4 2_Statens inntekter" xfId="5110" xr:uid="{00000000-0005-0000-0000-0000F2110000}"/>
    <cellStyle name="Prosent 2 3 4 5 4 3" xfId="2782" xr:uid="{00000000-0005-0000-0000-0000F3110000}"/>
    <cellStyle name="Prosent 2 3 4 5 4 4" xfId="3254" xr:uid="{00000000-0005-0000-0000-0000F4110000}"/>
    <cellStyle name="Prosent 2 3 4 5 4 4 2" xfId="3255" xr:uid="{00000000-0005-0000-0000-0000F5110000}"/>
    <cellStyle name="Prosent 2 3 4 5 4 4_Statens inntekter" xfId="5113" xr:uid="{00000000-0005-0000-0000-0000F6110000}"/>
    <cellStyle name="Prosent 2 3 4 5 4 5" xfId="3256" xr:uid="{00000000-0005-0000-0000-0000F7110000}"/>
    <cellStyle name="Prosent 2 3 4 5 4 5 2" xfId="3257" xr:uid="{00000000-0005-0000-0000-0000F8110000}"/>
    <cellStyle name="Prosent 2 3 4 5 4 5_Statens inntekter" xfId="5114" xr:uid="{00000000-0005-0000-0000-0000F9110000}"/>
    <cellStyle name="Prosent 2 3 4 5 4_Statens inntekter" xfId="5109" xr:uid="{00000000-0005-0000-0000-0000FA110000}"/>
    <cellStyle name="Prosent 2 3 4 5_Statens inntekter" xfId="5108" xr:uid="{00000000-0005-0000-0000-0000FB110000}"/>
    <cellStyle name="Prosent 2 3 4 6" xfId="2783" xr:uid="{00000000-0005-0000-0000-0000FC110000}"/>
    <cellStyle name="Prosent 2 3 4 6 2" xfId="2784" xr:uid="{00000000-0005-0000-0000-0000FD110000}"/>
    <cellStyle name="Prosent 2 3 4 6_Statens inntekter" xfId="5115" xr:uid="{00000000-0005-0000-0000-0000FE110000}"/>
    <cellStyle name="Prosent 2 3 4 7" xfId="2785" xr:uid="{00000000-0005-0000-0000-0000FF110000}"/>
    <cellStyle name="Prosent 2 3 4 7 2" xfId="2786" xr:uid="{00000000-0005-0000-0000-000000120000}"/>
    <cellStyle name="Prosent 2 3 4 7 3" xfId="2787" xr:uid="{00000000-0005-0000-0000-000001120000}"/>
    <cellStyle name="Prosent 2 3 4 7 4" xfId="2788" xr:uid="{00000000-0005-0000-0000-000002120000}"/>
    <cellStyle name="Prosent 2 3 4 7 4 2" xfId="2789" xr:uid="{00000000-0005-0000-0000-000003120000}"/>
    <cellStyle name="Prosent 2 3 4 7 4 3" xfId="3258" xr:uid="{00000000-0005-0000-0000-000004120000}"/>
    <cellStyle name="Prosent 2 3 4 7 4 3 2" xfId="3259" xr:uid="{00000000-0005-0000-0000-000005120000}"/>
    <cellStyle name="Prosent 2 3 4 7 4 3_Statens inntekter" xfId="5118" xr:uid="{00000000-0005-0000-0000-000006120000}"/>
    <cellStyle name="Prosent 2 3 4 7 4 4" xfId="3260" xr:uid="{00000000-0005-0000-0000-000007120000}"/>
    <cellStyle name="Prosent 2 3 4 7 4 4 2" xfId="3261" xr:uid="{00000000-0005-0000-0000-000008120000}"/>
    <cellStyle name="Prosent 2 3 4 7 4 4_Statens inntekter" xfId="5119" xr:uid="{00000000-0005-0000-0000-000009120000}"/>
    <cellStyle name="Prosent 2 3 4 7 4_Statens inntekter" xfId="5117" xr:uid="{00000000-0005-0000-0000-00000A120000}"/>
    <cellStyle name="Prosent 2 3 4 7 5" xfId="2790" xr:uid="{00000000-0005-0000-0000-00000B120000}"/>
    <cellStyle name="Prosent 2 3 4 7 5 2" xfId="2791" xr:uid="{00000000-0005-0000-0000-00000C120000}"/>
    <cellStyle name="Prosent 2 3 4 7 5 3" xfId="3262" xr:uid="{00000000-0005-0000-0000-00000D120000}"/>
    <cellStyle name="Prosent 2 3 4 7 5 3 2" xfId="3263" xr:uid="{00000000-0005-0000-0000-00000E120000}"/>
    <cellStyle name="Prosent 2 3 4 7 5 3_Statens inntekter" xfId="5121" xr:uid="{00000000-0005-0000-0000-00000F120000}"/>
    <cellStyle name="Prosent 2 3 4 7 5 4" xfId="3264" xr:uid="{00000000-0005-0000-0000-000010120000}"/>
    <cellStyle name="Prosent 2 3 4 7 5 4 2" xfId="3265" xr:uid="{00000000-0005-0000-0000-000011120000}"/>
    <cellStyle name="Prosent 2 3 4 7 5 4_Statens inntekter" xfId="5122" xr:uid="{00000000-0005-0000-0000-000012120000}"/>
    <cellStyle name="Prosent 2 3 4 7 5_Statens inntekter" xfId="5120" xr:uid="{00000000-0005-0000-0000-000013120000}"/>
    <cellStyle name="Prosent 2 3 4 7 6" xfId="3266" xr:uid="{00000000-0005-0000-0000-000014120000}"/>
    <cellStyle name="Prosent 2 3 4 7 6 2" xfId="3267" xr:uid="{00000000-0005-0000-0000-000015120000}"/>
    <cellStyle name="Prosent 2 3 4 7 6_Statens inntekter" xfId="5123" xr:uid="{00000000-0005-0000-0000-000016120000}"/>
    <cellStyle name="Prosent 2 3 4 7 7" xfId="3268" xr:uid="{00000000-0005-0000-0000-000017120000}"/>
    <cellStyle name="Prosent 2 3 4 7 7 2" xfId="3269" xr:uid="{00000000-0005-0000-0000-000018120000}"/>
    <cellStyle name="Prosent 2 3 4 7 7_Statens inntekter" xfId="5124" xr:uid="{00000000-0005-0000-0000-000019120000}"/>
    <cellStyle name="Prosent 2 3 4 7_Statens inntekter" xfId="5116" xr:uid="{00000000-0005-0000-0000-00001A120000}"/>
    <cellStyle name="Prosent 2 3 4 8" xfId="2792" xr:uid="{00000000-0005-0000-0000-00001B120000}"/>
    <cellStyle name="Prosent 2 3 4 8 2" xfId="2793" xr:uid="{00000000-0005-0000-0000-00001C120000}"/>
    <cellStyle name="Prosent 2 3 4 8 2 2" xfId="2794" xr:uid="{00000000-0005-0000-0000-00001D120000}"/>
    <cellStyle name="Prosent 2 3 4 8 2 3" xfId="3270" xr:uid="{00000000-0005-0000-0000-00001E120000}"/>
    <cellStyle name="Prosent 2 3 4 8 2 3 2" xfId="3271" xr:uid="{00000000-0005-0000-0000-00001F120000}"/>
    <cellStyle name="Prosent 2 3 4 8 2 3_Statens inntekter" xfId="5127" xr:uid="{00000000-0005-0000-0000-000020120000}"/>
    <cellStyle name="Prosent 2 3 4 8 2 4" xfId="3272" xr:uid="{00000000-0005-0000-0000-000021120000}"/>
    <cellStyle name="Prosent 2 3 4 8 2 4 2" xfId="3273" xr:uid="{00000000-0005-0000-0000-000022120000}"/>
    <cellStyle name="Prosent 2 3 4 8 2 4_Statens inntekter" xfId="5128" xr:uid="{00000000-0005-0000-0000-000023120000}"/>
    <cellStyle name="Prosent 2 3 4 8 2_Statens inntekter" xfId="5126" xr:uid="{00000000-0005-0000-0000-000024120000}"/>
    <cellStyle name="Prosent 2 3 4 8 3" xfId="2795" xr:uid="{00000000-0005-0000-0000-000025120000}"/>
    <cellStyle name="Prosent 2 3 4 8 4" xfId="3274" xr:uid="{00000000-0005-0000-0000-000026120000}"/>
    <cellStyle name="Prosent 2 3 4 8 4 2" xfId="3275" xr:uid="{00000000-0005-0000-0000-000027120000}"/>
    <cellStyle name="Prosent 2 3 4 8 4_Statens inntekter" xfId="5129" xr:uid="{00000000-0005-0000-0000-000028120000}"/>
    <cellStyle name="Prosent 2 3 4 8 5" xfId="3276" xr:uid="{00000000-0005-0000-0000-000029120000}"/>
    <cellStyle name="Prosent 2 3 4 8 5 2" xfId="3277" xr:uid="{00000000-0005-0000-0000-00002A120000}"/>
    <cellStyle name="Prosent 2 3 4 8 5_Statens inntekter" xfId="5130" xr:uid="{00000000-0005-0000-0000-00002B120000}"/>
    <cellStyle name="Prosent 2 3 4 8_Statens inntekter" xfId="5125" xr:uid="{00000000-0005-0000-0000-00002C120000}"/>
    <cellStyle name="Prosent 2 3 4 9" xfId="2796" xr:uid="{00000000-0005-0000-0000-00002D120000}"/>
    <cellStyle name="Prosent 2 3 4 9 2" xfId="2797" xr:uid="{00000000-0005-0000-0000-00002E120000}"/>
    <cellStyle name="Prosent 2 3 4 9 3" xfId="3278" xr:uid="{00000000-0005-0000-0000-00002F120000}"/>
    <cellStyle name="Prosent 2 3 4 9 3 2" xfId="3279" xr:uid="{00000000-0005-0000-0000-000030120000}"/>
    <cellStyle name="Prosent 2 3 4 9 3_Statens inntekter" xfId="5132" xr:uid="{00000000-0005-0000-0000-000031120000}"/>
    <cellStyle name="Prosent 2 3 4 9 4" xfId="3280" xr:uid="{00000000-0005-0000-0000-000032120000}"/>
    <cellStyle name="Prosent 2 3 4 9 4 2" xfId="3281" xr:uid="{00000000-0005-0000-0000-000033120000}"/>
    <cellStyle name="Prosent 2 3 4 9 4_Statens inntekter" xfId="5133" xr:uid="{00000000-0005-0000-0000-000034120000}"/>
    <cellStyle name="Prosent 2 3 4 9_Statens inntekter" xfId="5131" xr:uid="{00000000-0005-0000-0000-000035120000}"/>
    <cellStyle name="Prosent 2 3 4_Statens inntekter" xfId="5037" xr:uid="{00000000-0005-0000-0000-000036120000}"/>
    <cellStyle name="Prosent 2 3 5" xfId="2798" xr:uid="{00000000-0005-0000-0000-000037120000}"/>
    <cellStyle name="Prosent 2 3 5 2" xfId="2799" xr:uid="{00000000-0005-0000-0000-000038120000}"/>
    <cellStyle name="Prosent 2 3 5 3" xfId="2800" xr:uid="{00000000-0005-0000-0000-000039120000}"/>
    <cellStyle name="Prosent 2 3 5 3 2" xfId="2801" xr:uid="{00000000-0005-0000-0000-00003A120000}"/>
    <cellStyle name="Prosent 2 3 5 3 3" xfId="2802" xr:uid="{00000000-0005-0000-0000-00003B120000}"/>
    <cellStyle name="Prosent 2 3 5 3 4" xfId="2803" xr:uid="{00000000-0005-0000-0000-00003C120000}"/>
    <cellStyle name="Prosent 2 3 5 3 4 2" xfId="2804" xr:uid="{00000000-0005-0000-0000-00003D120000}"/>
    <cellStyle name="Prosent 2 3 5 3 4 2 2" xfId="2805" xr:uid="{00000000-0005-0000-0000-00003E120000}"/>
    <cellStyle name="Prosent 2 3 5 3 4 2 3" xfId="3282" xr:uid="{00000000-0005-0000-0000-00003F120000}"/>
    <cellStyle name="Prosent 2 3 5 3 4 2 3 2" xfId="3283" xr:uid="{00000000-0005-0000-0000-000040120000}"/>
    <cellStyle name="Prosent 2 3 5 3 4 2 3_Statens inntekter" xfId="5138" xr:uid="{00000000-0005-0000-0000-000041120000}"/>
    <cellStyle name="Prosent 2 3 5 3 4 2 4" xfId="3284" xr:uid="{00000000-0005-0000-0000-000042120000}"/>
    <cellStyle name="Prosent 2 3 5 3 4 2 4 2" xfId="3285" xr:uid="{00000000-0005-0000-0000-000043120000}"/>
    <cellStyle name="Prosent 2 3 5 3 4 2 4_Statens inntekter" xfId="5139" xr:uid="{00000000-0005-0000-0000-000044120000}"/>
    <cellStyle name="Prosent 2 3 5 3 4 2_Statens inntekter" xfId="5137" xr:uid="{00000000-0005-0000-0000-000045120000}"/>
    <cellStyle name="Prosent 2 3 5 3 4 3" xfId="2806" xr:uid="{00000000-0005-0000-0000-000046120000}"/>
    <cellStyle name="Prosent 2 3 5 3 4 4" xfId="3286" xr:uid="{00000000-0005-0000-0000-000047120000}"/>
    <cellStyle name="Prosent 2 3 5 3 4 4 2" xfId="3287" xr:uid="{00000000-0005-0000-0000-000048120000}"/>
    <cellStyle name="Prosent 2 3 5 3 4 4_Statens inntekter" xfId="5140" xr:uid="{00000000-0005-0000-0000-000049120000}"/>
    <cellStyle name="Prosent 2 3 5 3 4 5" xfId="3288" xr:uid="{00000000-0005-0000-0000-00004A120000}"/>
    <cellStyle name="Prosent 2 3 5 3 4 5 2" xfId="3289" xr:uid="{00000000-0005-0000-0000-00004B120000}"/>
    <cellStyle name="Prosent 2 3 5 3 4 5_Statens inntekter" xfId="5141" xr:uid="{00000000-0005-0000-0000-00004C120000}"/>
    <cellStyle name="Prosent 2 3 5 3 4_Statens inntekter" xfId="5136" xr:uid="{00000000-0005-0000-0000-00004D120000}"/>
    <cellStyle name="Prosent 2 3 5 3_Statens inntekter" xfId="5135" xr:uid="{00000000-0005-0000-0000-00004E120000}"/>
    <cellStyle name="Prosent 2 3 5 4" xfId="2807" xr:uid="{00000000-0005-0000-0000-00004F120000}"/>
    <cellStyle name="Prosent 2 3 5 4 2" xfId="2808" xr:uid="{00000000-0005-0000-0000-000050120000}"/>
    <cellStyle name="Prosent 2 3 5 4_Statens inntekter" xfId="5142" xr:uid="{00000000-0005-0000-0000-000051120000}"/>
    <cellStyle name="Prosent 2 3 5 5" xfId="2809" xr:uid="{00000000-0005-0000-0000-000052120000}"/>
    <cellStyle name="Prosent 2 3 5 5 2" xfId="2810" xr:uid="{00000000-0005-0000-0000-000053120000}"/>
    <cellStyle name="Prosent 2 3 5 5 3" xfId="2811" xr:uid="{00000000-0005-0000-0000-000054120000}"/>
    <cellStyle name="Prosent 2 3 5 5 4" xfId="2812" xr:uid="{00000000-0005-0000-0000-000055120000}"/>
    <cellStyle name="Prosent 2 3 5 5 4 2" xfId="2813" xr:uid="{00000000-0005-0000-0000-000056120000}"/>
    <cellStyle name="Prosent 2 3 5 5 4 3" xfId="3290" xr:uid="{00000000-0005-0000-0000-000057120000}"/>
    <cellStyle name="Prosent 2 3 5 5 4 3 2" xfId="3291" xr:uid="{00000000-0005-0000-0000-000058120000}"/>
    <cellStyle name="Prosent 2 3 5 5 4 3_Statens inntekter" xfId="5145" xr:uid="{00000000-0005-0000-0000-000059120000}"/>
    <cellStyle name="Prosent 2 3 5 5 4 4" xfId="3292" xr:uid="{00000000-0005-0000-0000-00005A120000}"/>
    <cellStyle name="Prosent 2 3 5 5 4 4 2" xfId="3293" xr:uid="{00000000-0005-0000-0000-00005B120000}"/>
    <cellStyle name="Prosent 2 3 5 5 4 4_Statens inntekter" xfId="5146" xr:uid="{00000000-0005-0000-0000-00005C120000}"/>
    <cellStyle name="Prosent 2 3 5 5 4_Statens inntekter" xfId="5144" xr:uid="{00000000-0005-0000-0000-00005D120000}"/>
    <cellStyle name="Prosent 2 3 5 5 5" xfId="2814" xr:uid="{00000000-0005-0000-0000-00005E120000}"/>
    <cellStyle name="Prosent 2 3 5 5 5 2" xfId="2815" xr:uid="{00000000-0005-0000-0000-00005F120000}"/>
    <cellStyle name="Prosent 2 3 5 5 5 3" xfId="3294" xr:uid="{00000000-0005-0000-0000-000060120000}"/>
    <cellStyle name="Prosent 2 3 5 5 5 3 2" xfId="3295" xr:uid="{00000000-0005-0000-0000-000061120000}"/>
    <cellStyle name="Prosent 2 3 5 5 5 3_Statens inntekter" xfId="5148" xr:uid="{00000000-0005-0000-0000-000062120000}"/>
    <cellStyle name="Prosent 2 3 5 5 5 4" xfId="3296" xr:uid="{00000000-0005-0000-0000-000063120000}"/>
    <cellStyle name="Prosent 2 3 5 5 5 4 2" xfId="3297" xr:uid="{00000000-0005-0000-0000-000064120000}"/>
    <cellStyle name="Prosent 2 3 5 5 5 4_Statens inntekter" xfId="5149" xr:uid="{00000000-0005-0000-0000-000065120000}"/>
    <cellStyle name="Prosent 2 3 5 5 5_Statens inntekter" xfId="5147" xr:uid="{00000000-0005-0000-0000-000066120000}"/>
    <cellStyle name="Prosent 2 3 5 5 6" xfId="3298" xr:uid="{00000000-0005-0000-0000-000067120000}"/>
    <cellStyle name="Prosent 2 3 5 5 6 2" xfId="3299" xr:uid="{00000000-0005-0000-0000-000068120000}"/>
    <cellStyle name="Prosent 2 3 5 5 6_Statens inntekter" xfId="5150" xr:uid="{00000000-0005-0000-0000-000069120000}"/>
    <cellStyle name="Prosent 2 3 5 5 7" xfId="3300" xr:uid="{00000000-0005-0000-0000-00006A120000}"/>
    <cellStyle name="Prosent 2 3 5 5 7 2" xfId="3301" xr:uid="{00000000-0005-0000-0000-00006B120000}"/>
    <cellStyle name="Prosent 2 3 5 5 7_Statens inntekter" xfId="5151" xr:uid="{00000000-0005-0000-0000-00006C120000}"/>
    <cellStyle name="Prosent 2 3 5 5_Statens inntekter" xfId="5143" xr:uid="{00000000-0005-0000-0000-00006D120000}"/>
    <cellStyle name="Prosent 2 3 5 6" xfId="2816" xr:uid="{00000000-0005-0000-0000-00006E120000}"/>
    <cellStyle name="Prosent 2 3 5 6 2" xfId="2817" xr:uid="{00000000-0005-0000-0000-00006F120000}"/>
    <cellStyle name="Prosent 2 3 5 6 2 2" xfId="2818" xr:uid="{00000000-0005-0000-0000-000070120000}"/>
    <cellStyle name="Prosent 2 3 5 6 2 3" xfId="3302" xr:uid="{00000000-0005-0000-0000-000071120000}"/>
    <cellStyle name="Prosent 2 3 5 6 2 3 2" xfId="3303" xr:uid="{00000000-0005-0000-0000-000072120000}"/>
    <cellStyle name="Prosent 2 3 5 6 2 3_Statens inntekter" xfId="5154" xr:uid="{00000000-0005-0000-0000-000073120000}"/>
    <cellStyle name="Prosent 2 3 5 6 2 4" xfId="3304" xr:uid="{00000000-0005-0000-0000-000074120000}"/>
    <cellStyle name="Prosent 2 3 5 6 2 4 2" xfId="3305" xr:uid="{00000000-0005-0000-0000-000075120000}"/>
    <cellStyle name="Prosent 2 3 5 6 2 4_Statens inntekter" xfId="5155" xr:uid="{00000000-0005-0000-0000-000076120000}"/>
    <cellStyle name="Prosent 2 3 5 6 2_Statens inntekter" xfId="5153" xr:uid="{00000000-0005-0000-0000-000077120000}"/>
    <cellStyle name="Prosent 2 3 5 6 3" xfId="2819" xr:uid="{00000000-0005-0000-0000-000078120000}"/>
    <cellStyle name="Prosent 2 3 5 6 4" xfId="3306" xr:uid="{00000000-0005-0000-0000-000079120000}"/>
    <cellStyle name="Prosent 2 3 5 6 4 2" xfId="3307" xr:uid="{00000000-0005-0000-0000-00007A120000}"/>
    <cellStyle name="Prosent 2 3 5 6 4_Statens inntekter" xfId="5156" xr:uid="{00000000-0005-0000-0000-00007B120000}"/>
    <cellStyle name="Prosent 2 3 5 6 5" xfId="3308" xr:uid="{00000000-0005-0000-0000-00007C120000}"/>
    <cellStyle name="Prosent 2 3 5 6 5 2" xfId="3309" xr:uid="{00000000-0005-0000-0000-00007D120000}"/>
    <cellStyle name="Prosent 2 3 5 6 5_Statens inntekter" xfId="5157" xr:uid="{00000000-0005-0000-0000-00007E120000}"/>
    <cellStyle name="Prosent 2 3 5 6_Statens inntekter" xfId="5152" xr:uid="{00000000-0005-0000-0000-00007F120000}"/>
    <cellStyle name="Prosent 2 3 5 7" xfId="2820" xr:uid="{00000000-0005-0000-0000-000080120000}"/>
    <cellStyle name="Prosent 2 3 5 7 2" xfId="2821" xr:uid="{00000000-0005-0000-0000-000081120000}"/>
    <cellStyle name="Prosent 2 3 5 7 3" xfId="3310" xr:uid="{00000000-0005-0000-0000-000082120000}"/>
    <cellStyle name="Prosent 2 3 5 7 3 2" xfId="3311" xr:uid="{00000000-0005-0000-0000-000083120000}"/>
    <cellStyle name="Prosent 2 3 5 7 3_Statens inntekter" xfId="5159" xr:uid="{00000000-0005-0000-0000-000084120000}"/>
    <cellStyle name="Prosent 2 3 5 7 4" xfId="3312" xr:uid="{00000000-0005-0000-0000-000085120000}"/>
    <cellStyle name="Prosent 2 3 5 7 4 2" xfId="3313" xr:uid="{00000000-0005-0000-0000-000086120000}"/>
    <cellStyle name="Prosent 2 3 5 7 4_Statens inntekter" xfId="5160" xr:uid="{00000000-0005-0000-0000-000087120000}"/>
    <cellStyle name="Prosent 2 3 5 7_Statens inntekter" xfId="5158" xr:uid="{00000000-0005-0000-0000-000088120000}"/>
    <cellStyle name="Prosent 2 3 5 8" xfId="3314" xr:uid="{00000000-0005-0000-0000-000089120000}"/>
    <cellStyle name="Prosent 2 3 5 8 2" xfId="3315" xr:uid="{00000000-0005-0000-0000-00008A120000}"/>
    <cellStyle name="Prosent 2 3 5 8_Statens inntekter" xfId="5161" xr:uid="{00000000-0005-0000-0000-00008B120000}"/>
    <cellStyle name="Prosent 2 3 5 9" xfId="3316" xr:uid="{00000000-0005-0000-0000-00008C120000}"/>
    <cellStyle name="Prosent 2 3 5 9 2" xfId="3317" xr:uid="{00000000-0005-0000-0000-00008D120000}"/>
    <cellStyle name="Prosent 2 3 5 9_Statens inntekter" xfId="5162" xr:uid="{00000000-0005-0000-0000-00008E120000}"/>
    <cellStyle name="Prosent 2 3 5_Statens inntekter" xfId="5134" xr:uid="{00000000-0005-0000-0000-00008F120000}"/>
    <cellStyle name="Prosent 2 3 6" xfId="2822" xr:uid="{00000000-0005-0000-0000-000090120000}"/>
    <cellStyle name="Prosent 2 3 6 2" xfId="2823" xr:uid="{00000000-0005-0000-0000-000091120000}"/>
    <cellStyle name="Prosent 2 3 6 3" xfId="2824" xr:uid="{00000000-0005-0000-0000-000092120000}"/>
    <cellStyle name="Prosent 2 3 6 4" xfId="2825" xr:uid="{00000000-0005-0000-0000-000093120000}"/>
    <cellStyle name="Prosent 2 3 6 4 2" xfId="2826" xr:uid="{00000000-0005-0000-0000-000094120000}"/>
    <cellStyle name="Prosent 2 3 6 4 2 2" xfId="2827" xr:uid="{00000000-0005-0000-0000-000095120000}"/>
    <cellStyle name="Prosent 2 3 6 4 2 3" xfId="3318" xr:uid="{00000000-0005-0000-0000-000096120000}"/>
    <cellStyle name="Prosent 2 3 6 4 2 3 2" xfId="3319" xr:uid="{00000000-0005-0000-0000-000097120000}"/>
    <cellStyle name="Prosent 2 3 6 4 2 3_Statens inntekter" xfId="5166" xr:uid="{00000000-0005-0000-0000-000098120000}"/>
    <cellStyle name="Prosent 2 3 6 4 2 4" xfId="3320" xr:uid="{00000000-0005-0000-0000-000099120000}"/>
    <cellStyle name="Prosent 2 3 6 4 2 4 2" xfId="3321" xr:uid="{00000000-0005-0000-0000-00009A120000}"/>
    <cellStyle name="Prosent 2 3 6 4 2 4_Statens inntekter" xfId="5167" xr:uid="{00000000-0005-0000-0000-00009B120000}"/>
    <cellStyle name="Prosent 2 3 6 4 2_Statens inntekter" xfId="5165" xr:uid="{00000000-0005-0000-0000-00009C120000}"/>
    <cellStyle name="Prosent 2 3 6 4 3" xfId="2828" xr:uid="{00000000-0005-0000-0000-00009D120000}"/>
    <cellStyle name="Prosent 2 3 6 4 4" xfId="3322" xr:uid="{00000000-0005-0000-0000-00009E120000}"/>
    <cellStyle name="Prosent 2 3 6 4 4 2" xfId="3323" xr:uid="{00000000-0005-0000-0000-00009F120000}"/>
    <cellStyle name="Prosent 2 3 6 4 4_Statens inntekter" xfId="5168" xr:uid="{00000000-0005-0000-0000-0000A0120000}"/>
    <cellStyle name="Prosent 2 3 6 4 5" xfId="3324" xr:uid="{00000000-0005-0000-0000-0000A1120000}"/>
    <cellStyle name="Prosent 2 3 6 4 5 2" xfId="3325" xr:uid="{00000000-0005-0000-0000-0000A2120000}"/>
    <cellStyle name="Prosent 2 3 6 4 5_Statens inntekter" xfId="5169" xr:uid="{00000000-0005-0000-0000-0000A3120000}"/>
    <cellStyle name="Prosent 2 3 6 4_Statens inntekter" xfId="5164" xr:uid="{00000000-0005-0000-0000-0000A4120000}"/>
    <cellStyle name="Prosent 2 3 6_Statens inntekter" xfId="5163" xr:uid="{00000000-0005-0000-0000-0000A5120000}"/>
    <cellStyle name="Prosent 2 3 7" xfId="2829" xr:uid="{00000000-0005-0000-0000-0000A6120000}"/>
    <cellStyle name="Prosent 2 3 7 2" xfId="2830" xr:uid="{00000000-0005-0000-0000-0000A7120000}"/>
    <cellStyle name="Prosent 2 3 7 2 2" xfId="2831" xr:uid="{00000000-0005-0000-0000-0000A8120000}"/>
    <cellStyle name="Prosent 2 3 7 2 3" xfId="3326" xr:uid="{00000000-0005-0000-0000-0000A9120000}"/>
    <cellStyle name="Prosent 2 3 7 2 3 2" xfId="3327" xr:uid="{00000000-0005-0000-0000-0000AA120000}"/>
    <cellStyle name="Prosent 2 3 7 2 3_Statens inntekter" xfId="5172" xr:uid="{00000000-0005-0000-0000-0000AB120000}"/>
    <cellStyle name="Prosent 2 3 7 2 4" xfId="3328" xr:uid="{00000000-0005-0000-0000-0000AC120000}"/>
    <cellStyle name="Prosent 2 3 7 2 4 2" xfId="3329" xr:uid="{00000000-0005-0000-0000-0000AD120000}"/>
    <cellStyle name="Prosent 2 3 7 2 4_Statens inntekter" xfId="5173" xr:uid="{00000000-0005-0000-0000-0000AE120000}"/>
    <cellStyle name="Prosent 2 3 7 2_Statens inntekter" xfId="5171" xr:uid="{00000000-0005-0000-0000-0000AF120000}"/>
    <cellStyle name="Prosent 2 3 7 3" xfId="2832" xr:uid="{00000000-0005-0000-0000-0000B0120000}"/>
    <cellStyle name="Prosent 2 3 7 4" xfId="3330" xr:uid="{00000000-0005-0000-0000-0000B1120000}"/>
    <cellStyle name="Prosent 2 3 7 4 2" xfId="3331" xr:uid="{00000000-0005-0000-0000-0000B2120000}"/>
    <cellStyle name="Prosent 2 3 7 4_Statens inntekter" xfId="5174" xr:uid="{00000000-0005-0000-0000-0000B3120000}"/>
    <cellStyle name="Prosent 2 3 7 5" xfId="3332" xr:uid="{00000000-0005-0000-0000-0000B4120000}"/>
    <cellStyle name="Prosent 2 3 7 5 2" xfId="3333" xr:uid="{00000000-0005-0000-0000-0000B5120000}"/>
    <cellStyle name="Prosent 2 3 7 5_Statens inntekter" xfId="5175" xr:uid="{00000000-0005-0000-0000-0000B6120000}"/>
    <cellStyle name="Prosent 2 3 7_Statens inntekter" xfId="5170" xr:uid="{00000000-0005-0000-0000-0000B7120000}"/>
    <cellStyle name="Prosent 2 3 8" xfId="4706" xr:uid="{00000000-0005-0000-0000-0000B8120000}"/>
    <cellStyle name="Prosent 2 3 8 2" xfId="4707" xr:uid="{00000000-0005-0000-0000-0000B9120000}"/>
    <cellStyle name="Prosent 2 3 8_Statens inntekter" xfId="5176" xr:uid="{00000000-0005-0000-0000-0000BA120000}"/>
    <cellStyle name="Prosent 2 3 9" xfId="1636" xr:uid="{00000000-0005-0000-0000-0000BB120000}"/>
    <cellStyle name="Prosent 2 3_Statens inntekter" xfId="4958" xr:uid="{00000000-0005-0000-0000-0000BC120000}"/>
    <cellStyle name="Prosent 2 30" xfId="2314" xr:uid="{00000000-0005-0000-0000-0000BD120000}"/>
    <cellStyle name="Prosent 2 31" xfId="2315" xr:uid="{00000000-0005-0000-0000-0000BE120000}"/>
    <cellStyle name="Prosent 2 32" xfId="2316" xr:uid="{00000000-0005-0000-0000-0000BF120000}"/>
    <cellStyle name="Prosent 2 33" xfId="2317" xr:uid="{00000000-0005-0000-0000-0000C0120000}"/>
    <cellStyle name="Prosent 2 34" xfId="2318" xr:uid="{00000000-0005-0000-0000-0000C1120000}"/>
    <cellStyle name="Prosent 2 35" xfId="2319" xr:uid="{00000000-0005-0000-0000-0000C2120000}"/>
    <cellStyle name="Prosent 2 36" xfId="2320" xr:uid="{00000000-0005-0000-0000-0000C3120000}"/>
    <cellStyle name="Prosent 2 37" xfId="1617" xr:uid="{00000000-0005-0000-0000-0000C4120000}"/>
    <cellStyle name="Prosent 2 4" xfId="21" xr:uid="{00000000-0005-0000-0000-0000C5120000}"/>
    <cellStyle name="Prosent 2 4 2" xfId="1643" xr:uid="{00000000-0005-0000-0000-0000C6120000}"/>
    <cellStyle name="Prosent 2 4 2 2" xfId="2321" xr:uid="{00000000-0005-0000-0000-0000C7120000}"/>
    <cellStyle name="Prosent 2 4 2 3" xfId="4146" xr:uid="{00000000-0005-0000-0000-0000C8120000}"/>
    <cellStyle name="Prosent 2 4 2_Statens inntekter" xfId="5178" xr:uid="{00000000-0005-0000-0000-0000C9120000}"/>
    <cellStyle name="Prosent 2 4 3" xfId="1644" xr:uid="{00000000-0005-0000-0000-0000CA120000}"/>
    <cellStyle name="Prosent 2 4 4" xfId="4708" xr:uid="{00000000-0005-0000-0000-0000CB120000}"/>
    <cellStyle name="Prosent 2 4 5" xfId="1642" xr:uid="{00000000-0005-0000-0000-0000CC120000}"/>
    <cellStyle name="Prosent 2 4_Statens inntekter" xfId="5177" xr:uid="{00000000-0005-0000-0000-0000CD120000}"/>
    <cellStyle name="Prosent 2 5" xfId="1645" xr:uid="{00000000-0005-0000-0000-0000CE120000}"/>
    <cellStyle name="Prosent 2 5 2" xfId="2323" xr:uid="{00000000-0005-0000-0000-0000CF120000}"/>
    <cellStyle name="Prosent 2 5 2 2" xfId="4710" xr:uid="{00000000-0005-0000-0000-0000D0120000}"/>
    <cellStyle name="Prosent 2 5 2 3" xfId="4709" xr:uid="{00000000-0005-0000-0000-0000D1120000}"/>
    <cellStyle name="Prosent 2 5 2_Statens inntekter" xfId="5180" xr:uid="{00000000-0005-0000-0000-0000D2120000}"/>
    <cellStyle name="Prosent 2 5 3" xfId="2322" xr:uid="{00000000-0005-0000-0000-0000D3120000}"/>
    <cellStyle name="Prosent 2 5 4" xfId="4147" xr:uid="{00000000-0005-0000-0000-0000D4120000}"/>
    <cellStyle name="Prosent 2 5_Statens inntekter" xfId="5179" xr:uid="{00000000-0005-0000-0000-0000D5120000}"/>
    <cellStyle name="Prosent 2 6" xfId="1646" xr:uid="{00000000-0005-0000-0000-0000D6120000}"/>
    <cellStyle name="Prosent 2 6 2" xfId="2325" xr:uid="{00000000-0005-0000-0000-0000D7120000}"/>
    <cellStyle name="Prosent 2 6 3" xfId="2324" xr:uid="{00000000-0005-0000-0000-0000D8120000}"/>
    <cellStyle name="Prosent 2 6 4" xfId="4148" xr:uid="{00000000-0005-0000-0000-0000D9120000}"/>
    <cellStyle name="Prosent 2 6_Statens inntekter" xfId="5181" xr:uid="{00000000-0005-0000-0000-0000DA120000}"/>
    <cellStyle name="Prosent 2 7" xfId="1647" xr:uid="{00000000-0005-0000-0000-0000DB120000}"/>
    <cellStyle name="Prosent 2 7 2" xfId="2327" xr:uid="{00000000-0005-0000-0000-0000DC120000}"/>
    <cellStyle name="Prosent 2 7 3" xfId="2326" xr:uid="{00000000-0005-0000-0000-0000DD120000}"/>
    <cellStyle name="Prosent 2 7 4" xfId="4149" xr:uid="{00000000-0005-0000-0000-0000DE120000}"/>
    <cellStyle name="Prosent 2 7_Statens inntekter" xfId="5182" xr:uid="{00000000-0005-0000-0000-0000DF120000}"/>
    <cellStyle name="Prosent 2 8" xfId="1648" xr:uid="{00000000-0005-0000-0000-0000E0120000}"/>
    <cellStyle name="Prosent 2 8 2" xfId="2329" xr:uid="{00000000-0005-0000-0000-0000E1120000}"/>
    <cellStyle name="Prosent 2 8 3" xfId="2328" xr:uid="{00000000-0005-0000-0000-0000E2120000}"/>
    <cellStyle name="Prosent 2 8 4" xfId="4150" xr:uid="{00000000-0005-0000-0000-0000E3120000}"/>
    <cellStyle name="Prosent 2 8_Statens inntekter" xfId="5183" xr:uid="{00000000-0005-0000-0000-0000E4120000}"/>
    <cellStyle name="Prosent 2 9" xfId="1649" xr:uid="{00000000-0005-0000-0000-0000E5120000}"/>
    <cellStyle name="Prosent 2 9 2" xfId="2331" xr:uid="{00000000-0005-0000-0000-0000E6120000}"/>
    <cellStyle name="Prosent 2 9 3" xfId="2330" xr:uid="{00000000-0005-0000-0000-0000E7120000}"/>
    <cellStyle name="Prosent 2 9 4" xfId="4151" xr:uid="{00000000-0005-0000-0000-0000E8120000}"/>
    <cellStyle name="Prosent 2 9_Statens inntekter" xfId="5184" xr:uid="{00000000-0005-0000-0000-0000E9120000}"/>
    <cellStyle name="Prosent 3" xfId="44" xr:uid="{00000000-0005-0000-0000-0000EA120000}"/>
    <cellStyle name="Prosent 3 2" xfId="1651" xr:uid="{00000000-0005-0000-0000-0000EB120000}"/>
    <cellStyle name="Prosent 3 2 2" xfId="1652" xr:uid="{00000000-0005-0000-0000-0000EC120000}"/>
    <cellStyle name="Prosent 3 2 2 2" xfId="4154" xr:uid="{00000000-0005-0000-0000-0000ED120000}"/>
    <cellStyle name="Prosent 3 2 2_Statens inntekter" xfId="5186" xr:uid="{00000000-0005-0000-0000-0000EE120000}"/>
    <cellStyle name="Prosent 3 2 3" xfId="2530" xr:uid="{00000000-0005-0000-0000-0000EF120000}"/>
    <cellStyle name="Prosent 3 2 3 2" xfId="2531" xr:uid="{00000000-0005-0000-0000-0000F0120000}"/>
    <cellStyle name="Prosent 3 2 3 2 2" xfId="4156" xr:uid="{00000000-0005-0000-0000-0000F1120000}"/>
    <cellStyle name="Prosent 3 2 3 2_Statens inntekter" xfId="5188" xr:uid="{00000000-0005-0000-0000-0000F2120000}"/>
    <cellStyle name="Prosent 3 2 3 3" xfId="4155" xr:uid="{00000000-0005-0000-0000-0000F3120000}"/>
    <cellStyle name="Prosent 3 2 3_Statens inntekter" xfId="5187" xr:uid="{00000000-0005-0000-0000-0000F4120000}"/>
    <cellStyle name="Prosent 3 2 4" xfId="4153" xr:uid="{00000000-0005-0000-0000-0000F5120000}"/>
    <cellStyle name="Prosent 3 2_Statens inntekter" xfId="5185" xr:uid="{00000000-0005-0000-0000-0000F6120000}"/>
    <cellStyle name="Prosent 3 3" xfId="4152" xr:uid="{00000000-0005-0000-0000-0000F7120000}"/>
    <cellStyle name="Prosent 3 3 2" xfId="4712" xr:uid="{00000000-0005-0000-0000-0000F8120000}"/>
    <cellStyle name="Prosent 3 3 3" xfId="4711" xr:uid="{00000000-0005-0000-0000-0000F9120000}"/>
    <cellStyle name="Prosent 3 3_Statens inntekter" xfId="5189" xr:uid="{00000000-0005-0000-0000-0000FA120000}"/>
    <cellStyle name="Prosent 3 4" xfId="1650" xr:uid="{00000000-0005-0000-0000-0000FB120000}"/>
    <cellStyle name="Prosent 3_NGL-pris" xfId="4713" xr:uid="{00000000-0005-0000-0000-0000FC120000}"/>
    <cellStyle name="Prosent 4" xfId="1653" xr:uid="{00000000-0005-0000-0000-0000FD120000}"/>
    <cellStyle name="Prosent 4 2" xfId="1654" xr:uid="{00000000-0005-0000-0000-0000FE120000}"/>
    <cellStyle name="Prosent 4 2 2" xfId="4158" xr:uid="{00000000-0005-0000-0000-0000FF120000}"/>
    <cellStyle name="Prosent 4 2_Statens inntekter" xfId="5191" xr:uid="{00000000-0005-0000-0000-000000130000}"/>
    <cellStyle name="Prosent 4 3" xfId="1655" xr:uid="{00000000-0005-0000-0000-000001130000}"/>
    <cellStyle name="Prosent 4 3 2" xfId="1656" xr:uid="{00000000-0005-0000-0000-000002130000}"/>
    <cellStyle name="Prosent 4 3 2 2" xfId="4160" xr:uid="{00000000-0005-0000-0000-000003130000}"/>
    <cellStyle name="Prosent 4 3 2_Statens inntekter" xfId="5193" xr:uid="{00000000-0005-0000-0000-000004130000}"/>
    <cellStyle name="Prosent 4 3 3" xfId="1657" xr:uid="{00000000-0005-0000-0000-000005130000}"/>
    <cellStyle name="Prosent 4 3 3 2" xfId="1658" xr:uid="{00000000-0005-0000-0000-000006130000}"/>
    <cellStyle name="Prosent 4 3 3 2 2" xfId="4162" xr:uid="{00000000-0005-0000-0000-000007130000}"/>
    <cellStyle name="Prosent 4 3 3 2_Statens inntekter" xfId="5195" xr:uid="{00000000-0005-0000-0000-000008130000}"/>
    <cellStyle name="Prosent 4 3 3 3" xfId="4161" xr:uid="{00000000-0005-0000-0000-000009130000}"/>
    <cellStyle name="Prosent 4 3 3_Statens inntekter" xfId="5194" xr:uid="{00000000-0005-0000-0000-00000A130000}"/>
    <cellStyle name="Prosent 4 3 4" xfId="1659" xr:uid="{00000000-0005-0000-0000-00000B130000}"/>
    <cellStyle name="Prosent 4 3 4 2" xfId="2532" xr:uid="{00000000-0005-0000-0000-00000C130000}"/>
    <cellStyle name="Prosent 4 3 4 2 2" xfId="4164" xr:uid="{00000000-0005-0000-0000-00000D130000}"/>
    <cellStyle name="Prosent 4 3 4 2_Statens inntekter" xfId="5197" xr:uid="{00000000-0005-0000-0000-00000E130000}"/>
    <cellStyle name="Prosent 4 3 4 3" xfId="2833" xr:uid="{00000000-0005-0000-0000-00000F130000}"/>
    <cellStyle name="Prosent 4 3 4 3 2" xfId="4165" xr:uid="{00000000-0005-0000-0000-000010130000}"/>
    <cellStyle name="Prosent 4 3 4 3_Statens inntekter" xfId="5198" xr:uid="{00000000-0005-0000-0000-000011130000}"/>
    <cellStyle name="Prosent 4 3 4 4" xfId="4163" xr:uid="{00000000-0005-0000-0000-000012130000}"/>
    <cellStyle name="Prosent 4 3 4_Statens inntekter" xfId="5196" xr:uid="{00000000-0005-0000-0000-000013130000}"/>
    <cellStyle name="Prosent 4 3 5" xfId="2533" xr:uid="{00000000-0005-0000-0000-000014130000}"/>
    <cellStyle name="Prosent 4 3 5 2" xfId="2534" xr:uid="{00000000-0005-0000-0000-000015130000}"/>
    <cellStyle name="Prosent 4 3 5 2 2" xfId="4167" xr:uid="{00000000-0005-0000-0000-000016130000}"/>
    <cellStyle name="Prosent 4 3 5 2_Statens inntekter" xfId="5200" xr:uid="{00000000-0005-0000-0000-000017130000}"/>
    <cellStyle name="Prosent 4 3 5 3" xfId="4166" xr:uid="{00000000-0005-0000-0000-000018130000}"/>
    <cellStyle name="Prosent 4 3 5_Statens inntekter" xfId="5199" xr:uid="{00000000-0005-0000-0000-000019130000}"/>
    <cellStyle name="Prosent 4 3 6" xfId="4159" xr:uid="{00000000-0005-0000-0000-00001A130000}"/>
    <cellStyle name="Prosent 4 3_Statens inntekter" xfId="5192" xr:uid="{00000000-0005-0000-0000-00001B130000}"/>
    <cellStyle name="Prosent 4 4" xfId="1660" xr:uid="{00000000-0005-0000-0000-00001C130000}"/>
    <cellStyle name="Prosent 4 4 2" xfId="4168" xr:uid="{00000000-0005-0000-0000-00001D130000}"/>
    <cellStyle name="Prosent 4 4_Statens inntekter" xfId="5201" xr:uid="{00000000-0005-0000-0000-00001E130000}"/>
    <cellStyle name="Prosent 4 5" xfId="2535" xr:uid="{00000000-0005-0000-0000-00001F130000}"/>
    <cellStyle name="Prosent 4 5 2" xfId="2536" xr:uid="{00000000-0005-0000-0000-000020130000}"/>
    <cellStyle name="Prosent 4 5 2 2" xfId="4170" xr:uid="{00000000-0005-0000-0000-000021130000}"/>
    <cellStyle name="Prosent 4 5 2_Statens inntekter" xfId="5203" xr:uid="{00000000-0005-0000-0000-000022130000}"/>
    <cellStyle name="Prosent 4 5 3" xfId="4169" xr:uid="{00000000-0005-0000-0000-000023130000}"/>
    <cellStyle name="Prosent 4 5_Statens inntekter" xfId="5202" xr:uid="{00000000-0005-0000-0000-000024130000}"/>
    <cellStyle name="Prosent 4 6" xfId="4157" xr:uid="{00000000-0005-0000-0000-000025130000}"/>
    <cellStyle name="Prosent 4_Statens inntekter" xfId="5190" xr:uid="{00000000-0005-0000-0000-000026130000}"/>
    <cellStyle name="Prosent 5" xfId="1661" xr:uid="{00000000-0005-0000-0000-000027130000}"/>
    <cellStyle name="Prosent 5 2" xfId="4171" xr:uid="{00000000-0005-0000-0000-000028130000}"/>
    <cellStyle name="Prosent 5_Statens inntekter" xfId="5204" xr:uid="{00000000-0005-0000-0000-000029130000}"/>
    <cellStyle name="Prosent 6" xfId="1616" xr:uid="{00000000-0005-0000-0000-00002A130000}"/>
    <cellStyle name="Prosent 6 2" xfId="4408" xr:uid="{00000000-0005-0000-0000-00002B130000}"/>
    <cellStyle name="Prosent 6_Statens inntekter" xfId="5205" xr:uid="{00000000-0005-0000-0000-00002C130000}"/>
    <cellStyle name="Prosent 7" xfId="4126" xr:uid="{00000000-0005-0000-0000-00002D130000}"/>
    <cellStyle name="Prosent 7 2" xfId="4410" xr:uid="{00000000-0005-0000-0000-00002E130000}"/>
    <cellStyle name="Prosent 7 3" xfId="4409" xr:uid="{00000000-0005-0000-0000-00002F130000}"/>
    <cellStyle name="Prosent 7_Statens inntekter" xfId="5206" xr:uid="{00000000-0005-0000-0000-000030130000}"/>
    <cellStyle name="SAPBEXstdData" xfId="3334" xr:uid="{00000000-0005-0000-0000-000031130000}"/>
    <cellStyle name="Stil 1" xfId="1662" xr:uid="{00000000-0005-0000-0000-000032130000}"/>
    <cellStyle name="Tabelltittel" xfId="4" xr:uid="{00000000-0005-0000-0000-000033130000}"/>
    <cellStyle name="Tabelltittel 2" xfId="4715" xr:uid="{00000000-0005-0000-0000-000034130000}"/>
    <cellStyle name="Tabelltittel 3" xfId="4716" xr:uid="{00000000-0005-0000-0000-000035130000}"/>
    <cellStyle name="Tabelltittel 4" xfId="4717" xr:uid="{00000000-0005-0000-0000-000036130000}"/>
    <cellStyle name="Tabelltittel 5" xfId="4718" xr:uid="{00000000-0005-0000-0000-000037130000}"/>
    <cellStyle name="Tabelltittel 6" xfId="4714" xr:uid="{00000000-0005-0000-0000-000038130000}"/>
    <cellStyle name="Tabelltittel_NGL-pris" xfId="4719" xr:uid="{00000000-0005-0000-0000-000039130000}"/>
    <cellStyle name="Title" xfId="1663" xr:uid="{00000000-0005-0000-0000-00003A130000}"/>
    <cellStyle name="Tittel 10" xfId="2332" xr:uid="{00000000-0005-0000-0000-00003B130000}"/>
    <cellStyle name="Tittel 10 2" xfId="4721" xr:uid="{00000000-0005-0000-0000-00003C130000}"/>
    <cellStyle name="Tittel 10 3" xfId="4720" xr:uid="{00000000-0005-0000-0000-00003D130000}"/>
    <cellStyle name="Tittel 10_Statens inntekter" xfId="5207" xr:uid="{00000000-0005-0000-0000-00003E130000}"/>
    <cellStyle name="Tittel 11" xfId="2333" xr:uid="{00000000-0005-0000-0000-00003F130000}"/>
    <cellStyle name="Tittel 11 2" xfId="4877" xr:uid="{00000000-0005-0000-0000-000040130000}"/>
    <cellStyle name="Tittel 11 3" xfId="4722" xr:uid="{00000000-0005-0000-0000-000041130000}"/>
    <cellStyle name="Tittel 11_Statens inntekter" xfId="5208" xr:uid="{00000000-0005-0000-0000-000042130000}"/>
    <cellStyle name="Tittel 12" xfId="2334" xr:uid="{00000000-0005-0000-0000-000043130000}"/>
    <cellStyle name="Tittel 12 2" xfId="4878" xr:uid="{00000000-0005-0000-0000-000044130000}"/>
    <cellStyle name="Tittel 12 3" xfId="4723" xr:uid="{00000000-0005-0000-0000-000045130000}"/>
    <cellStyle name="Tittel 12_Statens inntekter" xfId="5209" xr:uid="{00000000-0005-0000-0000-000046130000}"/>
    <cellStyle name="Tittel 13" xfId="2335" xr:uid="{00000000-0005-0000-0000-000047130000}"/>
    <cellStyle name="Tittel 14" xfId="2336" xr:uid="{00000000-0005-0000-0000-000048130000}"/>
    <cellStyle name="Tittel 2" xfId="1665" xr:uid="{00000000-0005-0000-0000-000049130000}"/>
    <cellStyle name="Tittel 2 2" xfId="2337" xr:uid="{00000000-0005-0000-0000-00004A130000}"/>
    <cellStyle name="Tittel 2 3" xfId="2338" xr:uid="{00000000-0005-0000-0000-00004B130000}"/>
    <cellStyle name="Tittel 2 4" xfId="2339" xr:uid="{00000000-0005-0000-0000-00004C130000}"/>
    <cellStyle name="Tittel 2 5" xfId="2340" xr:uid="{00000000-0005-0000-0000-00004D130000}"/>
    <cellStyle name="Tittel 2 6" xfId="2341" xr:uid="{00000000-0005-0000-0000-00004E130000}"/>
    <cellStyle name="Tittel 2 7" xfId="2342" xr:uid="{00000000-0005-0000-0000-00004F130000}"/>
    <cellStyle name="Tittel 2 8" xfId="2343" xr:uid="{00000000-0005-0000-0000-000050130000}"/>
    <cellStyle name="Tittel 2 9" xfId="2344" xr:uid="{00000000-0005-0000-0000-000051130000}"/>
    <cellStyle name="Tittel 2_Statens inntekter" xfId="5210" xr:uid="{00000000-0005-0000-0000-000052130000}"/>
    <cellStyle name="Tittel 3" xfId="1666" xr:uid="{00000000-0005-0000-0000-000053130000}"/>
    <cellStyle name="Tittel 4" xfId="1667" xr:uid="{00000000-0005-0000-0000-000054130000}"/>
    <cellStyle name="Tittel 5" xfId="1664" xr:uid="{00000000-0005-0000-0000-000055130000}"/>
    <cellStyle name="Tittel 6" xfId="2345" xr:uid="{00000000-0005-0000-0000-000056130000}"/>
    <cellStyle name="Tittel 7" xfId="2346" xr:uid="{00000000-0005-0000-0000-000057130000}"/>
    <cellStyle name="Tittel 8" xfId="2347" xr:uid="{00000000-0005-0000-0000-000058130000}"/>
    <cellStyle name="Tittel 8 2" xfId="4725" xr:uid="{00000000-0005-0000-0000-000059130000}"/>
    <cellStyle name="Tittel 8 3" xfId="4724" xr:uid="{00000000-0005-0000-0000-00005A130000}"/>
    <cellStyle name="Tittel 8_Statens inntekter" xfId="5211" xr:uid="{00000000-0005-0000-0000-00005B130000}"/>
    <cellStyle name="Tittel 9" xfId="2348" xr:uid="{00000000-0005-0000-0000-00005C130000}"/>
    <cellStyle name="Tittel 9 2" xfId="4727" xr:uid="{00000000-0005-0000-0000-00005D130000}"/>
    <cellStyle name="Tittel 9 3" xfId="4726" xr:uid="{00000000-0005-0000-0000-00005E130000}"/>
    <cellStyle name="Tittel 9_Statens inntekter" xfId="5212" xr:uid="{00000000-0005-0000-0000-00005F130000}"/>
    <cellStyle name="Total" xfId="1668" xr:uid="{00000000-0005-0000-0000-000060130000}"/>
    <cellStyle name="Total 2" xfId="3426" xr:uid="{00000000-0005-0000-0000-000061130000}"/>
    <cellStyle name="Total_Statens inntekter" xfId="5213" xr:uid="{00000000-0005-0000-0000-000062130000}"/>
    <cellStyle name="Totalt 10" xfId="2349" xr:uid="{00000000-0005-0000-0000-000063130000}"/>
    <cellStyle name="Totalt 10 2" xfId="4728" xr:uid="{00000000-0005-0000-0000-000064130000}"/>
    <cellStyle name="Totalt 10_Statens inntekter" xfId="5214" xr:uid="{00000000-0005-0000-0000-000065130000}"/>
    <cellStyle name="Totalt 11" xfId="2350" xr:uid="{00000000-0005-0000-0000-000066130000}"/>
    <cellStyle name="Totalt 11 2" xfId="4729" xr:uid="{00000000-0005-0000-0000-000067130000}"/>
    <cellStyle name="Totalt 11_Statens inntekter" xfId="5215" xr:uid="{00000000-0005-0000-0000-000068130000}"/>
    <cellStyle name="Totalt 12" xfId="2351" xr:uid="{00000000-0005-0000-0000-000069130000}"/>
    <cellStyle name="Totalt 12 2" xfId="4730" xr:uid="{00000000-0005-0000-0000-00006A130000}"/>
    <cellStyle name="Totalt 12_Statens inntekter" xfId="5216" xr:uid="{00000000-0005-0000-0000-00006B130000}"/>
    <cellStyle name="Totalt 13" xfId="2352" xr:uid="{00000000-0005-0000-0000-00006C130000}"/>
    <cellStyle name="Totalt 13 2" xfId="4731" xr:uid="{00000000-0005-0000-0000-00006D130000}"/>
    <cellStyle name="Totalt 13_Statens inntekter" xfId="5217" xr:uid="{00000000-0005-0000-0000-00006E130000}"/>
    <cellStyle name="Totalt 14" xfId="2353" xr:uid="{00000000-0005-0000-0000-00006F130000}"/>
    <cellStyle name="Totalt 2" xfId="1670" xr:uid="{00000000-0005-0000-0000-000070130000}"/>
    <cellStyle name="Totalt 2 2" xfId="2354" xr:uid="{00000000-0005-0000-0000-000071130000}"/>
    <cellStyle name="Totalt 2 3" xfId="2355" xr:uid="{00000000-0005-0000-0000-000072130000}"/>
    <cellStyle name="Totalt 2 4" xfId="2356" xr:uid="{00000000-0005-0000-0000-000073130000}"/>
    <cellStyle name="Totalt 2 5" xfId="2357" xr:uid="{00000000-0005-0000-0000-000074130000}"/>
    <cellStyle name="Totalt 2 6" xfId="2358" xr:uid="{00000000-0005-0000-0000-000075130000}"/>
    <cellStyle name="Totalt 2 7" xfId="2359" xr:uid="{00000000-0005-0000-0000-000076130000}"/>
    <cellStyle name="Totalt 2 8" xfId="2360" xr:uid="{00000000-0005-0000-0000-000077130000}"/>
    <cellStyle name="Totalt 2 9" xfId="2361" xr:uid="{00000000-0005-0000-0000-000078130000}"/>
    <cellStyle name="Totalt 2_Statens inntekter" xfId="5218" xr:uid="{00000000-0005-0000-0000-000079130000}"/>
    <cellStyle name="Totalt 3" xfId="1671" xr:uid="{00000000-0005-0000-0000-00007A130000}"/>
    <cellStyle name="Totalt 3 2" xfId="3427" xr:uid="{00000000-0005-0000-0000-00007B130000}"/>
    <cellStyle name="Totalt 3_Statens inntekter" xfId="5219" xr:uid="{00000000-0005-0000-0000-00007C130000}"/>
    <cellStyle name="Totalt 4" xfId="1672" xr:uid="{00000000-0005-0000-0000-00007D130000}"/>
    <cellStyle name="Totalt 4 2" xfId="3428" xr:uid="{00000000-0005-0000-0000-00007E130000}"/>
    <cellStyle name="Totalt 4_Statens inntekter" xfId="5220" xr:uid="{00000000-0005-0000-0000-00007F130000}"/>
    <cellStyle name="Totalt 5" xfId="1669" xr:uid="{00000000-0005-0000-0000-000080130000}"/>
    <cellStyle name="Totalt 6" xfId="2362" xr:uid="{00000000-0005-0000-0000-000081130000}"/>
    <cellStyle name="Totalt 7" xfId="2363" xr:uid="{00000000-0005-0000-0000-000082130000}"/>
    <cellStyle name="Totalt 8" xfId="2364" xr:uid="{00000000-0005-0000-0000-000083130000}"/>
    <cellStyle name="Totalt 9" xfId="2365" xr:uid="{00000000-0005-0000-0000-000084130000}"/>
    <cellStyle name="Totalt 9 2" xfId="4733" xr:uid="{00000000-0005-0000-0000-000085130000}"/>
    <cellStyle name="Totalt 9 3" xfId="4732" xr:uid="{00000000-0005-0000-0000-000086130000}"/>
    <cellStyle name="Totalt 9_Statens inntekter" xfId="5221" xr:uid="{00000000-0005-0000-0000-000087130000}"/>
    <cellStyle name="Tusenskille 2" xfId="19" xr:uid="{00000000-0005-0000-0000-000088130000}"/>
    <cellStyle name="Tusenskille 2 2" xfId="48" xr:uid="{00000000-0005-0000-0000-000089130000}"/>
    <cellStyle name="Tusenskille 2 2 2" xfId="4734" xr:uid="{00000000-0005-0000-0000-00008A130000}"/>
    <cellStyle name="Tusenskille 2 2 3" xfId="4172" xr:uid="{00000000-0005-0000-0000-00008B130000}"/>
    <cellStyle name="Tusenskille 2 2_Statens inntekter" xfId="5223" xr:uid="{00000000-0005-0000-0000-00008C130000}"/>
    <cellStyle name="Tusenskille 2 3" xfId="56" xr:uid="{00000000-0005-0000-0000-00008D130000}"/>
    <cellStyle name="Tusenskille 2 4" xfId="4735" xr:uid="{00000000-0005-0000-0000-00008E130000}"/>
    <cellStyle name="Tusenskille 2 5" xfId="1674" xr:uid="{00000000-0005-0000-0000-00008F130000}"/>
    <cellStyle name="Tusenskille 2_Statens inntekter" xfId="5222" xr:uid="{00000000-0005-0000-0000-000090130000}"/>
    <cellStyle name="Tusenskille 27" xfId="2367" xr:uid="{00000000-0005-0000-0000-000091130000}"/>
    <cellStyle name="Tusenskille 3" xfId="43" xr:uid="{00000000-0005-0000-0000-000092130000}"/>
    <cellStyle name="Tusenskille 3 2" xfId="4173" xr:uid="{00000000-0005-0000-0000-000093130000}"/>
    <cellStyle name="Tusenskille 3 2 2" xfId="4737" xr:uid="{00000000-0005-0000-0000-000094130000}"/>
    <cellStyle name="Tusenskille 3 2 3" xfId="4736" xr:uid="{00000000-0005-0000-0000-000095130000}"/>
    <cellStyle name="Tusenskille 3 2_Statens inntekter" xfId="5224" xr:uid="{00000000-0005-0000-0000-000096130000}"/>
    <cellStyle name="Tusenskille 3 3" xfId="1675" xr:uid="{00000000-0005-0000-0000-000097130000}"/>
    <cellStyle name="Tusenskille 3_NGL-pris" xfId="4738" xr:uid="{00000000-0005-0000-0000-000098130000}"/>
    <cellStyle name="Tusenskille 4" xfId="1673" xr:uid="{00000000-0005-0000-0000-000099130000}"/>
    <cellStyle name="Tusenskille 5" xfId="2366" xr:uid="{00000000-0005-0000-0000-00009A130000}"/>
    <cellStyle name="Tusenskille 6" xfId="5270" xr:uid="{00000000-0005-0000-0000-00009B130000}"/>
    <cellStyle name="Tusenskille 7" xfId="5272" xr:uid="{00000000-0005-0000-0000-00009C130000}"/>
    <cellStyle name="Tusenskille 8" xfId="5274" xr:uid="{00000000-0005-0000-0000-00009D130000}"/>
    <cellStyle name="Utdata 10" xfId="2368" xr:uid="{00000000-0005-0000-0000-00009E130000}"/>
    <cellStyle name="Utdata 10 2" xfId="4739" xr:uid="{00000000-0005-0000-0000-00009F130000}"/>
    <cellStyle name="Utdata 10_Statens inntekter" xfId="5225" xr:uid="{00000000-0005-0000-0000-0000A0130000}"/>
    <cellStyle name="Utdata 11" xfId="2369" xr:uid="{00000000-0005-0000-0000-0000A1130000}"/>
    <cellStyle name="Utdata 11 2" xfId="4740" xr:uid="{00000000-0005-0000-0000-0000A2130000}"/>
    <cellStyle name="Utdata 11_Statens inntekter" xfId="5226" xr:uid="{00000000-0005-0000-0000-0000A3130000}"/>
    <cellStyle name="Utdata 12" xfId="2370" xr:uid="{00000000-0005-0000-0000-0000A4130000}"/>
    <cellStyle name="Utdata 12 2" xfId="4741" xr:uid="{00000000-0005-0000-0000-0000A5130000}"/>
    <cellStyle name="Utdata 12_Statens inntekter" xfId="5227" xr:uid="{00000000-0005-0000-0000-0000A6130000}"/>
    <cellStyle name="Utdata 13" xfId="2371" xr:uid="{00000000-0005-0000-0000-0000A7130000}"/>
    <cellStyle name="Utdata 13 2" xfId="4742" xr:uid="{00000000-0005-0000-0000-0000A8130000}"/>
    <cellStyle name="Utdata 13_Statens inntekter" xfId="5228" xr:uid="{00000000-0005-0000-0000-0000A9130000}"/>
    <cellStyle name="Utdata 14" xfId="2372" xr:uid="{00000000-0005-0000-0000-0000AA130000}"/>
    <cellStyle name="Utdata 2" xfId="1677" xr:uid="{00000000-0005-0000-0000-0000AB130000}"/>
    <cellStyle name="Utdata 2 2" xfId="2373" xr:uid="{00000000-0005-0000-0000-0000AC130000}"/>
    <cellStyle name="Utdata 2 3" xfId="2374" xr:uid="{00000000-0005-0000-0000-0000AD130000}"/>
    <cellStyle name="Utdata 2 4" xfId="2375" xr:uid="{00000000-0005-0000-0000-0000AE130000}"/>
    <cellStyle name="Utdata 2 5" xfId="2376" xr:uid="{00000000-0005-0000-0000-0000AF130000}"/>
    <cellStyle name="Utdata 2 6" xfId="2377" xr:uid="{00000000-0005-0000-0000-0000B0130000}"/>
    <cellStyle name="Utdata 2 7" xfId="2378" xr:uid="{00000000-0005-0000-0000-0000B1130000}"/>
    <cellStyle name="Utdata 2 8" xfId="2379" xr:uid="{00000000-0005-0000-0000-0000B2130000}"/>
    <cellStyle name="Utdata 2 9" xfId="2380" xr:uid="{00000000-0005-0000-0000-0000B3130000}"/>
    <cellStyle name="Utdata 2_Statens inntekter" xfId="5229" xr:uid="{00000000-0005-0000-0000-0000B4130000}"/>
    <cellStyle name="Utdata 3" xfId="1678" xr:uid="{00000000-0005-0000-0000-0000B5130000}"/>
    <cellStyle name="Utdata 3 2" xfId="3429" xr:uid="{00000000-0005-0000-0000-0000B6130000}"/>
    <cellStyle name="Utdata 3_Statens inntekter" xfId="5230" xr:uid="{00000000-0005-0000-0000-0000B7130000}"/>
    <cellStyle name="Utdata 4" xfId="1679" xr:uid="{00000000-0005-0000-0000-0000B8130000}"/>
    <cellStyle name="Utdata 4 2" xfId="3430" xr:uid="{00000000-0005-0000-0000-0000B9130000}"/>
    <cellStyle name="Utdata 4_Statens inntekter" xfId="5231" xr:uid="{00000000-0005-0000-0000-0000BA130000}"/>
    <cellStyle name="Utdata 5" xfId="1676" xr:uid="{00000000-0005-0000-0000-0000BB130000}"/>
    <cellStyle name="Utdata 6" xfId="2381" xr:uid="{00000000-0005-0000-0000-0000BC130000}"/>
    <cellStyle name="Utdata 7" xfId="2382" xr:uid="{00000000-0005-0000-0000-0000BD130000}"/>
    <cellStyle name="Utdata 8" xfId="2383" xr:uid="{00000000-0005-0000-0000-0000BE130000}"/>
    <cellStyle name="Utdata 9" xfId="2384" xr:uid="{00000000-0005-0000-0000-0000BF130000}"/>
    <cellStyle name="Utdata 9 2" xfId="4744" xr:uid="{00000000-0005-0000-0000-0000C0130000}"/>
    <cellStyle name="Utdata 9 3" xfId="4743" xr:uid="{00000000-0005-0000-0000-0000C1130000}"/>
    <cellStyle name="Utdata 9_Statens inntekter" xfId="5232" xr:uid="{00000000-0005-0000-0000-0000C2130000}"/>
    <cellStyle name="Uthevingsfarge1 10" xfId="2385" xr:uid="{00000000-0005-0000-0000-0000C3130000}"/>
    <cellStyle name="Uthevingsfarge1 10 2" xfId="4745" xr:uid="{00000000-0005-0000-0000-0000C4130000}"/>
    <cellStyle name="Uthevingsfarge1 10_Statens inntekter" xfId="5233" xr:uid="{00000000-0005-0000-0000-0000C5130000}"/>
    <cellStyle name="Uthevingsfarge1 11" xfId="2386" xr:uid="{00000000-0005-0000-0000-0000C6130000}"/>
    <cellStyle name="Uthevingsfarge1 11 2" xfId="4746" xr:uid="{00000000-0005-0000-0000-0000C7130000}"/>
    <cellStyle name="Uthevingsfarge1 11_Statens inntekter" xfId="5234" xr:uid="{00000000-0005-0000-0000-0000C8130000}"/>
    <cellStyle name="Uthevingsfarge1 12" xfId="2387" xr:uid="{00000000-0005-0000-0000-0000C9130000}"/>
    <cellStyle name="Uthevingsfarge1 12 2" xfId="4747" xr:uid="{00000000-0005-0000-0000-0000CA130000}"/>
    <cellStyle name="Uthevingsfarge1 12_Statens inntekter" xfId="5235" xr:uid="{00000000-0005-0000-0000-0000CB130000}"/>
    <cellStyle name="Uthevingsfarge1 13" xfId="2388" xr:uid="{00000000-0005-0000-0000-0000CC130000}"/>
    <cellStyle name="Uthevingsfarge1 14" xfId="2389" xr:uid="{00000000-0005-0000-0000-0000CD130000}"/>
    <cellStyle name="Uthevingsfarge1 2" xfId="1681" xr:uid="{00000000-0005-0000-0000-0000CE130000}"/>
    <cellStyle name="Uthevingsfarge1 2 2" xfId="2390" xr:uid="{00000000-0005-0000-0000-0000CF130000}"/>
    <cellStyle name="Uthevingsfarge1 2 3" xfId="2391" xr:uid="{00000000-0005-0000-0000-0000D0130000}"/>
    <cellStyle name="Uthevingsfarge1 2 4" xfId="2392" xr:uid="{00000000-0005-0000-0000-0000D1130000}"/>
    <cellStyle name="Uthevingsfarge1 2 5" xfId="2393" xr:uid="{00000000-0005-0000-0000-0000D2130000}"/>
    <cellStyle name="Uthevingsfarge1 2 6" xfId="2394" xr:uid="{00000000-0005-0000-0000-0000D3130000}"/>
    <cellStyle name="Uthevingsfarge1 2 7" xfId="2395" xr:uid="{00000000-0005-0000-0000-0000D4130000}"/>
    <cellStyle name="Uthevingsfarge1 2 8" xfId="2396" xr:uid="{00000000-0005-0000-0000-0000D5130000}"/>
    <cellStyle name="Uthevingsfarge1 2 9" xfId="2397" xr:uid="{00000000-0005-0000-0000-0000D6130000}"/>
    <cellStyle name="Uthevingsfarge1 2_Statens inntekter" xfId="5236" xr:uid="{00000000-0005-0000-0000-0000D7130000}"/>
    <cellStyle name="Uthevingsfarge1 3" xfId="1682" xr:uid="{00000000-0005-0000-0000-0000D8130000}"/>
    <cellStyle name="Uthevingsfarge1 4" xfId="1683" xr:uid="{00000000-0005-0000-0000-0000D9130000}"/>
    <cellStyle name="Uthevingsfarge1 5" xfId="1680" xr:uid="{00000000-0005-0000-0000-0000DA130000}"/>
    <cellStyle name="Uthevingsfarge1 6" xfId="2398" xr:uid="{00000000-0005-0000-0000-0000DB130000}"/>
    <cellStyle name="Uthevingsfarge1 7" xfId="2399" xr:uid="{00000000-0005-0000-0000-0000DC130000}"/>
    <cellStyle name="Uthevingsfarge1 8" xfId="2400" xr:uid="{00000000-0005-0000-0000-0000DD130000}"/>
    <cellStyle name="Uthevingsfarge1 8 2" xfId="4749" xr:uid="{00000000-0005-0000-0000-0000DE130000}"/>
    <cellStyle name="Uthevingsfarge1 8 3" xfId="4748" xr:uid="{00000000-0005-0000-0000-0000DF130000}"/>
    <cellStyle name="Uthevingsfarge1 8_Statens inntekter" xfId="5237" xr:uid="{00000000-0005-0000-0000-0000E0130000}"/>
    <cellStyle name="Uthevingsfarge1 9" xfId="2401" xr:uid="{00000000-0005-0000-0000-0000E1130000}"/>
    <cellStyle name="Uthevingsfarge1 9 2" xfId="4750" xr:uid="{00000000-0005-0000-0000-0000E2130000}"/>
    <cellStyle name="Uthevingsfarge1 9_Statens inntekter" xfId="5238" xr:uid="{00000000-0005-0000-0000-0000E3130000}"/>
    <cellStyle name="Uthevingsfarge2 10" xfId="2402" xr:uid="{00000000-0005-0000-0000-0000E4130000}"/>
    <cellStyle name="Uthevingsfarge2 10 2" xfId="4751" xr:uid="{00000000-0005-0000-0000-0000E5130000}"/>
    <cellStyle name="Uthevingsfarge2 10_Statens inntekter" xfId="5239" xr:uid="{00000000-0005-0000-0000-0000E6130000}"/>
    <cellStyle name="Uthevingsfarge2 11" xfId="2403" xr:uid="{00000000-0005-0000-0000-0000E7130000}"/>
    <cellStyle name="Uthevingsfarge2 11 2" xfId="4752" xr:uid="{00000000-0005-0000-0000-0000E8130000}"/>
    <cellStyle name="Uthevingsfarge2 11_Statens inntekter" xfId="5240" xr:uid="{00000000-0005-0000-0000-0000E9130000}"/>
    <cellStyle name="Uthevingsfarge2 12" xfId="2404" xr:uid="{00000000-0005-0000-0000-0000EA130000}"/>
    <cellStyle name="Uthevingsfarge2 12 2" xfId="4753" xr:uid="{00000000-0005-0000-0000-0000EB130000}"/>
    <cellStyle name="Uthevingsfarge2 12_Statens inntekter" xfId="5241" xr:uid="{00000000-0005-0000-0000-0000EC130000}"/>
    <cellStyle name="Uthevingsfarge2 13" xfId="2405" xr:uid="{00000000-0005-0000-0000-0000ED130000}"/>
    <cellStyle name="Uthevingsfarge2 14" xfId="2406" xr:uid="{00000000-0005-0000-0000-0000EE130000}"/>
    <cellStyle name="Uthevingsfarge2 2" xfId="1685" xr:uid="{00000000-0005-0000-0000-0000EF130000}"/>
    <cellStyle name="Uthevingsfarge2 2 2" xfId="2407" xr:uid="{00000000-0005-0000-0000-0000F0130000}"/>
    <cellStyle name="Uthevingsfarge2 2 3" xfId="2408" xr:uid="{00000000-0005-0000-0000-0000F1130000}"/>
    <cellStyle name="Uthevingsfarge2 2 4" xfId="2409" xr:uid="{00000000-0005-0000-0000-0000F2130000}"/>
    <cellStyle name="Uthevingsfarge2 2 5" xfId="2410" xr:uid="{00000000-0005-0000-0000-0000F3130000}"/>
    <cellStyle name="Uthevingsfarge2 2 6" xfId="2411" xr:uid="{00000000-0005-0000-0000-0000F4130000}"/>
    <cellStyle name="Uthevingsfarge2 2 7" xfId="2412" xr:uid="{00000000-0005-0000-0000-0000F5130000}"/>
    <cellStyle name="Uthevingsfarge2 2 8" xfId="2413" xr:uid="{00000000-0005-0000-0000-0000F6130000}"/>
    <cellStyle name="Uthevingsfarge2 2 9" xfId="2414" xr:uid="{00000000-0005-0000-0000-0000F7130000}"/>
    <cellStyle name="Uthevingsfarge2 2_Statens inntekter" xfId="5242" xr:uid="{00000000-0005-0000-0000-0000F8130000}"/>
    <cellStyle name="Uthevingsfarge2 3" xfId="1686" xr:uid="{00000000-0005-0000-0000-0000F9130000}"/>
    <cellStyle name="Uthevingsfarge2 4" xfId="1687" xr:uid="{00000000-0005-0000-0000-0000FA130000}"/>
    <cellStyle name="Uthevingsfarge2 5" xfId="1684" xr:uid="{00000000-0005-0000-0000-0000FB130000}"/>
    <cellStyle name="Uthevingsfarge2 6" xfId="2415" xr:uid="{00000000-0005-0000-0000-0000FC130000}"/>
    <cellStyle name="Uthevingsfarge2 7" xfId="2416" xr:uid="{00000000-0005-0000-0000-0000FD130000}"/>
    <cellStyle name="Uthevingsfarge2 8" xfId="2417" xr:uid="{00000000-0005-0000-0000-0000FE130000}"/>
    <cellStyle name="Uthevingsfarge2 8 2" xfId="4755" xr:uid="{00000000-0005-0000-0000-0000FF130000}"/>
    <cellStyle name="Uthevingsfarge2 8 3" xfId="4754" xr:uid="{00000000-0005-0000-0000-000000140000}"/>
    <cellStyle name="Uthevingsfarge2 8_Statens inntekter" xfId="5243" xr:uid="{00000000-0005-0000-0000-000001140000}"/>
    <cellStyle name="Uthevingsfarge2 9" xfId="2418" xr:uid="{00000000-0005-0000-0000-000002140000}"/>
    <cellStyle name="Uthevingsfarge2 9 2" xfId="4756" xr:uid="{00000000-0005-0000-0000-000003140000}"/>
    <cellStyle name="Uthevingsfarge2 9_Statens inntekter" xfId="5244" xr:uid="{00000000-0005-0000-0000-000004140000}"/>
    <cellStyle name="Uthevingsfarge3 10" xfId="2419" xr:uid="{00000000-0005-0000-0000-000005140000}"/>
    <cellStyle name="Uthevingsfarge3 10 2" xfId="4757" xr:uid="{00000000-0005-0000-0000-000006140000}"/>
    <cellStyle name="Uthevingsfarge3 10_Statens inntekter" xfId="5245" xr:uid="{00000000-0005-0000-0000-000007140000}"/>
    <cellStyle name="Uthevingsfarge3 11" xfId="2420" xr:uid="{00000000-0005-0000-0000-000008140000}"/>
    <cellStyle name="Uthevingsfarge3 11 2" xfId="4758" xr:uid="{00000000-0005-0000-0000-000009140000}"/>
    <cellStyle name="Uthevingsfarge3 11_Statens inntekter" xfId="5246" xr:uid="{00000000-0005-0000-0000-00000A140000}"/>
    <cellStyle name="Uthevingsfarge3 12" xfId="2421" xr:uid="{00000000-0005-0000-0000-00000B140000}"/>
    <cellStyle name="Uthevingsfarge3 12 2" xfId="4759" xr:uid="{00000000-0005-0000-0000-00000C140000}"/>
    <cellStyle name="Uthevingsfarge3 12_Statens inntekter" xfId="5247" xr:uid="{00000000-0005-0000-0000-00000D140000}"/>
    <cellStyle name="Uthevingsfarge3 13" xfId="2422" xr:uid="{00000000-0005-0000-0000-00000E140000}"/>
    <cellStyle name="Uthevingsfarge3 14" xfId="2423" xr:uid="{00000000-0005-0000-0000-00000F140000}"/>
    <cellStyle name="Uthevingsfarge3 2" xfId="1689" xr:uid="{00000000-0005-0000-0000-000010140000}"/>
    <cellStyle name="Uthevingsfarge3 2 2" xfId="2424" xr:uid="{00000000-0005-0000-0000-000011140000}"/>
    <cellStyle name="Uthevingsfarge3 2 3" xfId="2425" xr:uid="{00000000-0005-0000-0000-000012140000}"/>
    <cellStyle name="Uthevingsfarge3 2 4" xfId="2426" xr:uid="{00000000-0005-0000-0000-000013140000}"/>
    <cellStyle name="Uthevingsfarge3 2 5" xfId="2427" xr:uid="{00000000-0005-0000-0000-000014140000}"/>
    <cellStyle name="Uthevingsfarge3 2 6" xfId="2428" xr:uid="{00000000-0005-0000-0000-000015140000}"/>
    <cellStyle name="Uthevingsfarge3 2 7" xfId="2429" xr:uid="{00000000-0005-0000-0000-000016140000}"/>
    <cellStyle name="Uthevingsfarge3 2 8" xfId="2430" xr:uid="{00000000-0005-0000-0000-000017140000}"/>
    <cellStyle name="Uthevingsfarge3 2 9" xfId="2431" xr:uid="{00000000-0005-0000-0000-000018140000}"/>
    <cellStyle name="Uthevingsfarge3 2_Statens inntekter" xfId="5248" xr:uid="{00000000-0005-0000-0000-000019140000}"/>
    <cellStyle name="Uthevingsfarge3 3" xfId="1690" xr:uid="{00000000-0005-0000-0000-00001A140000}"/>
    <cellStyle name="Uthevingsfarge3 4" xfId="1691" xr:uid="{00000000-0005-0000-0000-00001B140000}"/>
    <cellStyle name="Uthevingsfarge3 5" xfId="1688" xr:uid="{00000000-0005-0000-0000-00001C140000}"/>
    <cellStyle name="Uthevingsfarge3 6" xfId="2432" xr:uid="{00000000-0005-0000-0000-00001D140000}"/>
    <cellStyle name="Uthevingsfarge3 7" xfId="2433" xr:uid="{00000000-0005-0000-0000-00001E140000}"/>
    <cellStyle name="Uthevingsfarge3 8" xfId="2434" xr:uid="{00000000-0005-0000-0000-00001F140000}"/>
    <cellStyle name="Uthevingsfarge3 8 2" xfId="4761" xr:uid="{00000000-0005-0000-0000-000020140000}"/>
    <cellStyle name="Uthevingsfarge3 8 3" xfId="4760" xr:uid="{00000000-0005-0000-0000-000021140000}"/>
    <cellStyle name="Uthevingsfarge3 8_Statens inntekter" xfId="5249" xr:uid="{00000000-0005-0000-0000-000022140000}"/>
    <cellStyle name="Uthevingsfarge3 9" xfId="2435" xr:uid="{00000000-0005-0000-0000-000023140000}"/>
    <cellStyle name="Uthevingsfarge3 9 2" xfId="4762" xr:uid="{00000000-0005-0000-0000-000024140000}"/>
    <cellStyle name="Uthevingsfarge3 9_Statens inntekter" xfId="5250" xr:uid="{00000000-0005-0000-0000-000025140000}"/>
    <cellStyle name="Uthevingsfarge4 10" xfId="2436" xr:uid="{00000000-0005-0000-0000-000026140000}"/>
    <cellStyle name="Uthevingsfarge4 10 2" xfId="4763" xr:uid="{00000000-0005-0000-0000-000027140000}"/>
    <cellStyle name="Uthevingsfarge4 10_Statens inntekter" xfId="5251" xr:uid="{00000000-0005-0000-0000-000028140000}"/>
    <cellStyle name="Uthevingsfarge4 11" xfId="2437" xr:uid="{00000000-0005-0000-0000-000029140000}"/>
    <cellStyle name="Uthevingsfarge4 11 2" xfId="4764" xr:uid="{00000000-0005-0000-0000-00002A140000}"/>
    <cellStyle name="Uthevingsfarge4 11_Statens inntekter" xfId="5252" xr:uid="{00000000-0005-0000-0000-00002B140000}"/>
    <cellStyle name="Uthevingsfarge4 12" xfId="2438" xr:uid="{00000000-0005-0000-0000-00002C140000}"/>
    <cellStyle name="Uthevingsfarge4 12 2" xfId="4765" xr:uid="{00000000-0005-0000-0000-00002D140000}"/>
    <cellStyle name="Uthevingsfarge4 12_Statens inntekter" xfId="5253" xr:uid="{00000000-0005-0000-0000-00002E140000}"/>
    <cellStyle name="Uthevingsfarge4 13" xfId="2439" xr:uid="{00000000-0005-0000-0000-00002F140000}"/>
    <cellStyle name="Uthevingsfarge4 14" xfId="2440" xr:uid="{00000000-0005-0000-0000-000030140000}"/>
    <cellStyle name="Uthevingsfarge4 2" xfId="1693" xr:uid="{00000000-0005-0000-0000-000031140000}"/>
    <cellStyle name="Uthevingsfarge4 2 2" xfId="2441" xr:uid="{00000000-0005-0000-0000-000032140000}"/>
    <cellStyle name="Uthevingsfarge4 2 3" xfId="2442" xr:uid="{00000000-0005-0000-0000-000033140000}"/>
    <cellStyle name="Uthevingsfarge4 2 4" xfId="2443" xr:uid="{00000000-0005-0000-0000-000034140000}"/>
    <cellStyle name="Uthevingsfarge4 2 5" xfId="2444" xr:uid="{00000000-0005-0000-0000-000035140000}"/>
    <cellStyle name="Uthevingsfarge4 2 6" xfId="2445" xr:uid="{00000000-0005-0000-0000-000036140000}"/>
    <cellStyle name="Uthevingsfarge4 2 7" xfId="2446" xr:uid="{00000000-0005-0000-0000-000037140000}"/>
    <cellStyle name="Uthevingsfarge4 2 8" xfId="2447" xr:uid="{00000000-0005-0000-0000-000038140000}"/>
    <cellStyle name="Uthevingsfarge4 2 9" xfId="2448" xr:uid="{00000000-0005-0000-0000-000039140000}"/>
    <cellStyle name="Uthevingsfarge4 2_Statens inntekter" xfId="5254" xr:uid="{00000000-0005-0000-0000-00003A140000}"/>
    <cellStyle name="Uthevingsfarge4 3" xfId="1694" xr:uid="{00000000-0005-0000-0000-00003B140000}"/>
    <cellStyle name="Uthevingsfarge4 4" xfId="1695" xr:uid="{00000000-0005-0000-0000-00003C140000}"/>
    <cellStyle name="Uthevingsfarge4 5" xfId="1692" xr:uid="{00000000-0005-0000-0000-00003D140000}"/>
    <cellStyle name="Uthevingsfarge4 6" xfId="2449" xr:uid="{00000000-0005-0000-0000-00003E140000}"/>
    <cellStyle name="Uthevingsfarge4 7" xfId="2450" xr:uid="{00000000-0005-0000-0000-00003F140000}"/>
    <cellStyle name="Uthevingsfarge4 8" xfId="2451" xr:uid="{00000000-0005-0000-0000-000040140000}"/>
    <cellStyle name="Uthevingsfarge4 8 2" xfId="4767" xr:uid="{00000000-0005-0000-0000-000041140000}"/>
    <cellStyle name="Uthevingsfarge4 8 3" xfId="4766" xr:uid="{00000000-0005-0000-0000-000042140000}"/>
    <cellStyle name="Uthevingsfarge4 8_Statens inntekter" xfId="5255" xr:uid="{00000000-0005-0000-0000-000043140000}"/>
    <cellStyle name="Uthevingsfarge4 9" xfId="2452" xr:uid="{00000000-0005-0000-0000-000044140000}"/>
    <cellStyle name="Uthevingsfarge4 9 2" xfId="4768" xr:uid="{00000000-0005-0000-0000-000045140000}"/>
    <cellStyle name="Uthevingsfarge4 9_Statens inntekter" xfId="5256" xr:uid="{00000000-0005-0000-0000-000046140000}"/>
    <cellStyle name="Uthevingsfarge5 10" xfId="2453" xr:uid="{00000000-0005-0000-0000-000047140000}"/>
    <cellStyle name="Uthevingsfarge5 11" xfId="2454" xr:uid="{00000000-0005-0000-0000-000048140000}"/>
    <cellStyle name="Uthevingsfarge5 12" xfId="2455" xr:uid="{00000000-0005-0000-0000-000049140000}"/>
    <cellStyle name="Uthevingsfarge5 13" xfId="2456" xr:uid="{00000000-0005-0000-0000-00004A140000}"/>
    <cellStyle name="Uthevingsfarge5 14" xfId="2457" xr:uid="{00000000-0005-0000-0000-00004B140000}"/>
    <cellStyle name="Uthevingsfarge5 2" xfId="1697" xr:uid="{00000000-0005-0000-0000-00004C140000}"/>
    <cellStyle name="Uthevingsfarge5 2 2" xfId="2458" xr:uid="{00000000-0005-0000-0000-00004D140000}"/>
    <cellStyle name="Uthevingsfarge5 2 3" xfId="2459" xr:uid="{00000000-0005-0000-0000-00004E140000}"/>
    <cellStyle name="Uthevingsfarge5 2 4" xfId="2460" xr:uid="{00000000-0005-0000-0000-00004F140000}"/>
    <cellStyle name="Uthevingsfarge5 2 5" xfId="2461" xr:uid="{00000000-0005-0000-0000-000050140000}"/>
    <cellStyle name="Uthevingsfarge5 2 6" xfId="2462" xr:uid="{00000000-0005-0000-0000-000051140000}"/>
    <cellStyle name="Uthevingsfarge5 2 7" xfId="2463" xr:uid="{00000000-0005-0000-0000-000052140000}"/>
    <cellStyle name="Uthevingsfarge5 2 8" xfId="2464" xr:uid="{00000000-0005-0000-0000-000053140000}"/>
    <cellStyle name="Uthevingsfarge5 2 9" xfId="2465" xr:uid="{00000000-0005-0000-0000-000054140000}"/>
    <cellStyle name="Uthevingsfarge5 2_Statens inntekter" xfId="5257" xr:uid="{00000000-0005-0000-0000-000055140000}"/>
    <cellStyle name="Uthevingsfarge5 3" xfId="1698" xr:uid="{00000000-0005-0000-0000-000056140000}"/>
    <cellStyle name="Uthevingsfarge5 4" xfId="1699" xr:uid="{00000000-0005-0000-0000-000057140000}"/>
    <cellStyle name="Uthevingsfarge5 5" xfId="1696" xr:uid="{00000000-0005-0000-0000-000058140000}"/>
    <cellStyle name="Uthevingsfarge5 6" xfId="2466" xr:uid="{00000000-0005-0000-0000-000059140000}"/>
    <cellStyle name="Uthevingsfarge5 7" xfId="2467" xr:uid="{00000000-0005-0000-0000-00005A140000}"/>
    <cellStyle name="Uthevingsfarge5 8" xfId="2468" xr:uid="{00000000-0005-0000-0000-00005B140000}"/>
    <cellStyle name="Uthevingsfarge5 8 2" xfId="4770" xr:uid="{00000000-0005-0000-0000-00005C140000}"/>
    <cellStyle name="Uthevingsfarge5 8 3" xfId="4769" xr:uid="{00000000-0005-0000-0000-00005D140000}"/>
    <cellStyle name="Uthevingsfarge5 8_Statens inntekter" xfId="5258" xr:uid="{00000000-0005-0000-0000-00005E140000}"/>
    <cellStyle name="Uthevingsfarge5 9" xfId="2469" xr:uid="{00000000-0005-0000-0000-00005F140000}"/>
    <cellStyle name="Uthevingsfarge6 10" xfId="2470" xr:uid="{00000000-0005-0000-0000-000060140000}"/>
    <cellStyle name="Uthevingsfarge6 10 2" xfId="4771" xr:uid="{00000000-0005-0000-0000-000061140000}"/>
    <cellStyle name="Uthevingsfarge6 10_Statens inntekter" xfId="5259" xr:uid="{00000000-0005-0000-0000-000062140000}"/>
    <cellStyle name="Uthevingsfarge6 11" xfId="2471" xr:uid="{00000000-0005-0000-0000-000063140000}"/>
    <cellStyle name="Uthevingsfarge6 11 2" xfId="4772" xr:uid="{00000000-0005-0000-0000-000064140000}"/>
    <cellStyle name="Uthevingsfarge6 11_Statens inntekter" xfId="5260" xr:uid="{00000000-0005-0000-0000-000065140000}"/>
    <cellStyle name="Uthevingsfarge6 12" xfId="2472" xr:uid="{00000000-0005-0000-0000-000066140000}"/>
    <cellStyle name="Uthevingsfarge6 12 2" xfId="4773" xr:uid="{00000000-0005-0000-0000-000067140000}"/>
    <cellStyle name="Uthevingsfarge6 12_Statens inntekter" xfId="5261" xr:uid="{00000000-0005-0000-0000-000068140000}"/>
    <cellStyle name="Uthevingsfarge6 13" xfId="2473" xr:uid="{00000000-0005-0000-0000-000069140000}"/>
    <cellStyle name="Uthevingsfarge6 14" xfId="2474" xr:uid="{00000000-0005-0000-0000-00006A140000}"/>
    <cellStyle name="Uthevingsfarge6 2" xfId="1701" xr:uid="{00000000-0005-0000-0000-00006B140000}"/>
    <cellStyle name="Uthevingsfarge6 2 2" xfId="2475" xr:uid="{00000000-0005-0000-0000-00006C140000}"/>
    <cellStyle name="Uthevingsfarge6 2 3" xfId="2476" xr:uid="{00000000-0005-0000-0000-00006D140000}"/>
    <cellStyle name="Uthevingsfarge6 2 4" xfId="2477" xr:uid="{00000000-0005-0000-0000-00006E140000}"/>
    <cellStyle name="Uthevingsfarge6 2 5" xfId="2478" xr:uid="{00000000-0005-0000-0000-00006F140000}"/>
    <cellStyle name="Uthevingsfarge6 2 6" xfId="2479" xr:uid="{00000000-0005-0000-0000-000070140000}"/>
    <cellStyle name="Uthevingsfarge6 2 7" xfId="2480" xr:uid="{00000000-0005-0000-0000-000071140000}"/>
    <cellStyle name="Uthevingsfarge6 2 8" xfId="2481" xr:uid="{00000000-0005-0000-0000-000072140000}"/>
    <cellStyle name="Uthevingsfarge6 2 9" xfId="2482" xr:uid="{00000000-0005-0000-0000-000073140000}"/>
    <cellStyle name="Uthevingsfarge6 2_Statens inntekter" xfId="5262" xr:uid="{00000000-0005-0000-0000-000074140000}"/>
    <cellStyle name="Uthevingsfarge6 3" xfId="1702" xr:uid="{00000000-0005-0000-0000-000075140000}"/>
    <cellStyle name="Uthevingsfarge6 4" xfId="1703" xr:uid="{00000000-0005-0000-0000-000076140000}"/>
    <cellStyle name="Uthevingsfarge6 5" xfId="1700" xr:uid="{00000000-0005-0000-0000-000077140000}"/>
    <cellStyle name="Uthevingsfarge6 6" xfId="2483" xr:uid="{00000000-0005-0000-0000-000078140000}"/>
    <cellStyle name="Uthevingsfarge6 7" xfId="2484" xr:uid="{00000000-0005-0000-0000-000079140000}"/>
    <cellStyle name="Uthevingsfarge6 8" xfId="2485" xr:uid="{00000000-0005-0000-0000-00007A140000}"/>
    <cellStyle name="Uthevingsfarge6 8 2" xfId="4775" xr:uid="{00000000-0005-0000-0000-00007B140000}"/>
    <cellStyle name="Uthevingsfarge6 8 3" xfId="4774" xr:uid="{00000000-0005-0000-0000-00007C140000}"/>
    <cellStyle name="Uthevingsfarge6 8_Statens inntekter" xfId="5263" xr:uid="{00000000-0005-0000-0000-00007D140000}"/>
    <cellStyle name="Uthevingsfarge6 9" xfId="2486" xr:uid="{00000000-0005-0000-0000-00007E140000}"/>
    <cellStyle name="Uthevingsfarge6 9 2" xfId="4776" xr:uid="{00000000-0005-0000-0000-00007F140000}"/>
    <cellStyle name="Uthevingsfarge6 9_Statens inntekter" xfId="5264" xr:uid="{00000000-0005-0000-0000-000080140000}"/>
    <cellStyle name="Varseltekst 10" xfId="2487" xr:uid="{00000000-0005-0000-0000-000081140000}"/>
    <cellStyle name="Varseltekst 11" xfId="2488" xr:uid="{00000000-0005-0000-0000-000082140000}"/>
    <cellStyle name="Varseltekst 12" xfId="2489" xr:uid="{00000000-0005-0000-0000-000083140000}"/>
    <cellStyle name="Varseltekst 13" xfId="2490" xr:uid="{00000000-0005-0000-0000-000084140000}"/>
    <cellStyle name="Varseltekst 14" xfId="2491" xr:uid="{00000000-0005-0000-0000-000085140000}"/>
    <cellStyle name="Varseltekst 2" xfId="1705" xr:uid="{00000000-0005-0000-0000-000086140000}"/>
    <cellStyle name="Varseltekst 2 2" xfId="2492" xr:uid="{00000000-0005-0000-0000-000087140000}"/>
    <cellStyle name="Varseltekst 2 3" xfId="2493" xr:uid="{00000000-0005-0000-0000-000088140000}"/>
    <cellStyle name="Varseltekst 2 4" xfId="2494" xr:uid="{00000000-0005-0000-0000-000089140000}"/>
    <cellStyle name="Varseltekst 2 5" xfId="2495" xr:uid="{00000000-0005-0000-0000-00008A140000}"/>
    <cellStyle name="Varseltekst 2 6" xfId="2496" xr:uid="{00000000-0005-0000-0000-00008B140000}"/>
    <cellStyle name="Varseltekst 2 7" xfId="2497" xr:uid="{00000000-0005-0000-0000-00008C140000}"/>
    <cellStyle name="Varseltekst 2 8" xfId="2498" xr:uid="{00000000-0005-0000-0000-00008D140000}"/>
    <cellStyle name="Varseltekst 2 9" xfId="2499" xr:uid="{00000000-0005-0000-0000-00008E140000}"/>
    <cellStyle name="Varseltekst 2_Statens inntekter" xfId="5265" xr:uid="{00000000-0005-0000-0000-00008F140000}"/>
    <cellStyle name="Varseltekst 3" xfId="1706" xr:uid="{00000000-0005-0000-0000-000090140000}"/>
    <cellStyle name="Varseltekst 4" xfId="1707" xr:uid="{00000000-0005-0000-0000-000091140000}"/>
    <cellStyle name="Varseltekst 5" xfId="1704" xr:uid="{00000000-0005-0000-0000-000092140000}"/>
    <cellStyle name="Varseltekst 6" xfId="2500" xr:uid="{00000000-0005-0000-0000-000093140000}"/>
    <cellStyle name="Varseltekst 7" xfId="2501" xr:uid="{00000000-0005-0000-0000-000094140000}"/>
    <cellStyle name="Varseltekst 8" xfId="2502" xr:uid="{00000000-0005-0000-0000-000095140000}"/>
    <cellStyle name="Varseltekst 8 2" xfId="4778" xr:uid="{00000000-0005-0000-0000-000096140000}"/>
    <cellStyle name="Varseltekst 8 3" xfId="4777" xr:uid="{00000000-0005-0000-0000-000097140000}"/>
    <cellStyle name="Varseltekst 8_Statens inntekter" xfId="5266" xr:uid="{00000000-0005-0000-0000-000098140000}"/>
    <cellStyle name="Varseltekst 9" xfId="2503" xr:uid="{00000000-0005-0000-0000-000099140000}"/>
    <cellStyle name="Warning Text" xfId="1708" xr:uid="{00000000-0005-0000-0000-00009A140000}"/>
  </cellStyles>
  <dxfs count="0"/>
  <tableStyles count="0" defaultTableStyle="TableStyleMedium2" defaultPivotStyle="PivotStyleLight16"/>
  <colors>
    <mruColors>
      <color rgb="FF808080"/>
      <color rgb="FFFF6600"/>
      <color rgb="FF9696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d1006\AppData\Local\Microsoft\Windows\INetCache\Content.Outlook\E47DGUBX\Rapportering%20av%20betalinger%20for%20regnskaps&#229;ret%202019%20-%20petroleumsk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ering av betalinger"/>
      <sheetName val="Datagrunnlag"/>
    </sheetNames>
    <sheetDataSet>
      <sheetData sheetId="0">
        <row r="13">
          <cell r="A13" t="str">
            <v>Chrysaor Norge AS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tabSelected="1" topLeftCell="A88" zoomScaleNormal="100" workbookViewId="0">
      <selection activeCell="C126" sqref="C126"/>
    </sheetView>
  </sheetViews>
  <sheetFormatPr baseColWidth="10" defaultRowHeight="15"/>
  <cols>
    <col min="1" max="1" width="3.28515625" style="1" customWidth="1"/>
    <col min="2" max="2" width="52.28515625" style="1" customWidth="1"/>
    <col min="3" max="3" width="45.28515625" style="1" customWidth="1"/>
    <col min="4" max="5" width="14.5703125" style="1" customWidth="1"/>
    <col min="6" max="6" width="17" style="1" customWidth="1"/>
    <col min="7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103"/>
      <c r="F2" s="104"/>
      <c r="G2" s="104"/>
      <c r="H2" s="104"/>
      <c r="I2" s="104"/>
      <c r="J2" s="104"/>
      <c r="K2" s="104"/>
      <c r="L2" s="104"/>
      <c r="M2" s="104"/>
      <c r="N2" s="105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106" t="s">
        <v>148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</row>
    <row r="5" spans="1:14" ht="15.75" thickBot="1">
      <c r="A5" s="2"/>
      <c r="B5" s="15" t="s">
        <v>2</v>
      </c>
      <c r="C5" s="108" t="s">
        <v>149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110" t="s">
        <v>23</v>
      </c>
      <c r="D8" s="111"/>
      <c r="E8" s="111"/>
      <c r="F8" s="112"/>
      <c r="G8" s="6"/>
    </row>
    <row r="9" spans="1:14">
      <c r="B9" s="16" t="s">
        <v>5</v>
      </c>
      <c r="C9" s="113" t="s">
        <v>24</v>
      </c>
      <c r="D9" s="114"/>
      <c r="E9" s="114"/>
      <c r="F9" s="115"/>
    </row>
    <row r="10" spans="1:14">
      <c r="B10" s="17" t="s">
        <v>6</v>
      </c>
      <c r="C10" s="94" t="s">
        <v>21</v>
      </c>
      <c r="D10" s="95"/>
      <c r="E10" s="95"/>
      <c r="F10" s="96"/>
      <c r="G10" s="6"/>
    </row>
    <row r="11" spans="1:14">
      <c r="B11" s="16" t="s">
        <v>7</v>
      </c>
      <c r="C11" s="91" t="s">
        <v>22</v>
      </c>
      <c r="D11" s="92"/>
      <c r="E11" s="92"/>
      <c r="F11" s="93"/>
      <c r="G11" s="6"/>
    </row>
    <row r="12" spans="1:14">
      <c r="B12" s="17" t="s">
        <v>8</v>
      </c>
      <c r="C12" s="94" t="s">
        <v>17</v>
      </c>
      <c r="D12" s="95"/>
      <c r="E12" s="95"/>
      <c r="F12" s="96"/>
      <c r="G12" s="6"/>
    </row>
    <row r="13" spans="1:14" ht="15.75" thickBot="1">
      <c r="B13" s="15" t="s">
        <v>9</v>
      </c>
      <c r="C13" s="97" t="s">
        <v>17</v>
      </c>
      <c r="D13" s="98"/>
      <c r="E13" s="98"/>
      <c r="F13" s="99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100" t="s">
        <v>78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</row>
    <row r="16" spans="1:14" ht="15.75" thickBot="1">
      <c r="B16" s="15" t="s">
        <v>10</v>
      </c>
      <c r="C16" s="89" t="s">
        <v>79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90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10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2"/>
    </row>
    <row r="19" spans="2:16" ht="15.75" thickBot="1">
      <c r="B19" s="19" t="s">
        <v>12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</row>
    <row r="20" spans="2:16">
      <c r="B20" s="4"/>
      <c r="C20" s="2"/>
      <c r="E20" s="5"/>
      <c r="G20" s="6"/>
    </row>
    <row r="21" spans="2:16">
      <c r="B21" s="3"/>
      <c r="E21" s="2"/>
      <c r="F21" s="2"/>
      <c r="G21" s="2"/>
    </row>
    <row r="22" spans="2:16">
      <c r="B22" s="20" t="s">
        <v>13</v>
      </c>
      <c r="C22" s="21"/>
      <c r="D22" s="22">
        <v>2016</v>
      </c>
      <c r="E22" s="22">
        <v>2017</v>
      </c>
      <c r="F22" s="22">
        <v>2018</v>
      </c>
      <c r="G22" s="22">
        <v>2019</v>
      </c>
      <c r="H22" s="23">
        <v>2020</v>
      </c>
      <c r="I22" s="23"/>
      <c r="J22" s="23"/>
      <c r="K22" s="23"/>
      <c r="L22" s="23"/>
      <c r="M22" s="23"/>
      <c r="N22" s="23"/>
    </row>
    <row r="23" spans="2:16">
      <c r="B23" s="24"/>
      <c r="C23" s="25" t="s">
        <v>14</v>
      </c>
      <c r="D23" s="40">
        <v>2016</v>
      </c>
      <c r="E23" s="40">
        <v>2017</v>
      </c>
      <c r="F23" s="40">
        <v>2018</v>
      </c>
      <c r="G23" s="40">
        <v>2019</v>
      </c>
      <c r="H23" s="26">
        <v>2020</v>
      </c>
      <c r="I23" s="26"/>
      <c r="J23" s="26"/>
      <c r="K23" s="26"/>
      <c r="L23" s="26"/>
      <c r="M23" s="26"/>
      <c r="N23" s="26"/>
    </row>
    <row r="24" spans="2:16" ht="15.75" customHeight="1">
      <c r="B24" s="117" t="s">
        <v>158</v>
      </c>
      <c r="C24" s="118" t="s">
        <v>159</v>
      </c>
      <c r="I24" s="39"/>
      <c r="J24" s="39"/>
      <c r="K24" s="39"/>
      <c r="L24" s="28"/>
      <c r="O24" s="27"/>
      <c r="P24" s="27"/>
    </row>
    <row r="25" spans="2:16" ht="15.75" customHeight="1">
      <c r="B25" s="41" t="s">
        <v>25</v>
      </c>
      <c r="C25" s="43" t="s">
        <v>25</v>
      </c>
      <c r="D25" s="73">
        <v>7.877778473000002</v>
      </c>
      <c r="E25" s="73">
        <v>6.5190611409999981</v>
      </c>
      <c r="F25" s="73">
        <v>8.6918790000000001</v>
      </c>
      <c r="G25" s="73">
        <v>9.7198989999999998</v>
      </c>
      <c r="H25" s="73">
        <v>4.5054220000000003</v>
      </c>
      <c r="I25" s="39"/>
      <c r="J25" s="39"/>
      <c r="K25" s="39"/>
      <c r="L25" s="28"/>
      <c r="O25" s="27"/>
      <c r="P25" s="27"/>
    </row>
    <row r="26" spans="2:16" ht="15.75" customHeight="1">
      <c r="B26" s="41" t="s">
        <v>150</v>
      </c>
      <c r="C26" s="43" t="s">
        <v>150</v>
      </c>
      <c r="D26" s="73" t="s">
        <v>160</v>
      </c>
      <c r="E26" s="73" t="s">
        <v>160</v>
      </c>
      <c r="F26" s="73" t="s">
        <v>160</v>
      </c>
      <c r="G26" s="73" t="s">
        <v>160</v>
      </c>
      <c r="H26" s="73">
        <v>-1.5575E-2</v>
      </c>
      <c r="I26" s="39"/>
      <c r="J26" s="39"/>
      <c r="K26" s="39"/>
      <c r="L26" s="28"/>
      <c r="O26" s="27"/>
      <c r="P26" s="27"/>
    </row>
    <row r="27" spans="2:16" ht="15.75" customHeight="1">
      <c r="B27" s="41" t="s">
        <v>80</v>
      </c>
      <c r="C27" s="43" t="s">
        <v>80</v>
      </c>
      <c r="D27" s="73" t="s">
        <v>160</v>
      </c>
      <c r="E27" s="73">
        <v>0.44468331</v>
      </c>
      <c r="F27" s="73">
        <v>-13.071849</v>
      </c>
      <c r="G27" s="73" t="s">
        <v>160</v>
      </c>
      <c r="H27" s="73" t="s">
        <v>160</v>
      </c>
      <c r="I27" s="39"/>
      <c r="J27" s="39"/>
      <c r="K27" s="39"/>
      <c r="L27" s="28"/>
      <c r="O27" s="27"/>
      <c r="P27" s="27"/>
    </row>
    <row r="28" spans="2:16" ht="15.75" customHeight="1">
      <c r="B28" s="41" t="s">
        <v>81</v>
      </c>
      <c r="C28" s="43" t="s">
        <v>81</v>
      </c>
      <c r="D28" s="73">
        <v>-0.93500014399999998</v>
      </c>
      <c r="E28" s="73">
        <v>-0.34203212600000005</v>
      </c>
      <c r="F28" s="73">
        <v>5.4563969999999999</v>
      </c>
      <c r="G28" s="73">
        <v>5.8778522199999994</v>
      </c>
      <c r="H28" s="73">
        <v>-0.93432599999999999</v>
      </c>
      <c r="I28" s="39"/>
      <c r="J28" s="39"/>
      <c r="K28" s="39"/>
      <c r="L28" s="28"/>
      <c r="O28" s="27"/>
      <c r="P28" s="27"/>
    </row>
    <row r="29" spans="2:16" ht="15.75" customHeight="1">
      <c r="B29" s="41" t="s">
        <v>26</v>
      </c>
      <c r="C29" s="43" t="s">
        <v>26</v>
      </c>
      <c r="D29" s="73">
        <v>-9.3766970000000005E-2</v>
      </c>
      <c r="E29" s="73">
        <v>-2.2902038999999999E-2</v>
      </c>
      <c r="F29" s="73" t="s">
        <v>160</v>
      </c>
      <c r="G29" s="73">
        <v>-6.8502999999999999E-4</v>
      </c>
      <c r="H29" s="73" t="s">
        <v>160</v>
      </c>
      <c r="I29" s="39"/>
      <c r="J29" s="39"/>
      <c r="K29" s="39"/>
      <c r="L29" s="28"/>
      <c r="O29" s="27"/>
      <c r="P29" s="27"/>
    </row>
    <row r="30" spans="2:16" ht="15.75" customHeight="1">
      <c r="B30" s="41" t="s">
        <v>27</v>
      </c>
      <c r="C30" s="43" t="s">
        <v>27</v>
      </c>
      <c r="D30" s="73">
        <v>-0.5808336260000001</v>
      </c>
      <c r="E30" s="73">
        <v>-0.27482701500000001</v>
      </c>
      <c r="F30" s="73" t="s">
        <v>160</v>
      </c>
      <c r="G30" s="73" t="s">
        <v>160</v>
      </c>
      <c r="H30" s="73" t="s">
        <v>160</v>
      </c>
      <c r="I30" s="39"/>
      <c r="J30" s="39"/>
      <c r="K30" s="39"/>
      <c r="L30" s="28"/>
      <c r="O30" s="27"/>
      <c r="P30" s="27"/>
    </row>
    <row r="31" spans="2:16" ht="15.75" customHeight="1">
      <c r="B31" s="41" t="s">
        <v>28</v>
      </c>
      <c r="C31" s="43" t="s">
        <v>28</v>
      </c>
      <c r="D31" s="73">
        <v>-3.6582447509999998</v>
      </c>
      <c r="E31" s="73" t="s">
        <v>160</v>
      </c>
      <c r="F31" s="73" t="s">
        <v>160</v>
      </c>
      <c r="G31" s="73">
        <v>-2.5699549999999998E-2</v>
      </c>
      <c r="H31" s="73" t="s">
        <v>160</v>
      </c>
      <c r="I31" s="39"/>
      <c r="J31" s="39"/>
      <c r="K31" s="39"/>
      <c r="L31" s="28"/>
      <c r="O31" s="27"/>
      <c r="P31" s="27"/>
    </row>
    <row r="32" spans="2:16" ht="15.75" customHeight="1">
      <c r="B32" s="41" t="s">
        <v>29</v>
      </c>
      <c r="C32" s="43" t="s">
        <v>29</v>
      </c>
      <c r="D32" s="73">
        <v>0.18347460399999999</v>
      </c>
      <c r="E32" s="73">
        <v>-2.2576057870000001</v>
      </c>
      <c r="F32" s="73" t="s">
        <v>160</v>
      </c>
      <c r="G32" s="73" t="s">
        <v>160</v>
      </c>
      <c r="H32" s="73" t="s">
        <v>160</v>
      </c>
      <c r="I32" s="39"/>
      <c r="J32" s="39"/>
      <c r="K32" s="39"/>
      <c r="L32" s="28"/>
      <c r="O32" s="27"/>
      <c r="P32" s="27"/>
    </row>
    <row r="33" spans="2:16" ht="15.75" customHeight="1">
      <c r="B33" s="41" t="s">
        <v>71</v>
      </c>
      <c r="C33" s="43" t="s">
        <v>71</v>
      </c>
      <c r="D33" s="73">
        <v>0.69319720400000007</v>
      </c>
      <c r="E33" s="73">
        <v>0.93897746600000009</v>
      </c>
      <c r="F33" s="73">
        <v>-0.46548</v>
      </c>
      <c r="G33" s="73">
        <v>0.34149012000000001</v>
      </c>
      <c r="H33" s="73">
        <v>3.0772409999999999</v>
      </c>
      <c r="I33" s="39"/>
      <c r="J33" s="39"/>
      <c r="K33" s="39"/>
      <c r="L33" s="28"/>
      <c r="M33" s="29"/>
      <c r="N33" s="30"/>
      <c r="O33" s="27"/>
      <c r="P33" s="27"/>
    </row>
    <row r="34" spans="2:16" ht="15.75" customHeight="1">
      <c r="B34" s="41" t="s">
        <v>30</v>
      </c>
      <c r="C34" s="43" t="s">
        <v>30</v>
      </c>
      <c r="D34" s="73">
        <v>-0.29320553000000005</v>
      </c>
      <c r="E34" s="73">
        <v>-0.24739829399999999</v>
      </c>
      <c r="F34" s="73">
        <v>-0.31694099999999997</v>
      </c>
      <c r="G34" s="73">
        <v>-0.26920674999999999</v>
      </c>
      <c r="H34" s="73">
        <v>-0.24827099999999999</v>
      </c>
      <c r="I34" s="39"/>
      <c r="J34" s="39"/>
      <c r="K34" s="39"/>
      <c r="L34" s="28"/>
      <c r="M34" s="29"/>
      <c r="N34" s="30"/>
      <c r="O34" s="27"/>
      <c r="P34" s="27"/>
    </row>
    <row r="35" spans="2:16" ht="15.75" customHeight="1">
      <c r="B35" s="41" t="s">
        <v>116</v>
      </c>
      <c r="C35" s="43" t="s">
        <v>31</v>
      </c>
      <c r="D35" s="73">
        <v>1.0881999999999999E-2</v>
      </c>
      <c r="E35" s="73">
        <v>3.8466E-2</v>
      </c>
      <c r="F35" s="73">
        <v>-4.1099999999999999E-3</v>
      </c>
      <c r="G35" s="73" t="s">
        <v>160</v>
      </c>
      <c r="H35" s="73" t="s">
        <v>160</v>
      </c>
      <c r="I35" s="39"/>
      <c r="J35" s="39"/>
      <c r="K35" s="39"/>
      <c r="L35" s="28"/>
      <c r="M35" s="29"/>
      <c r="N35" s="30"/>
      <c r="O35" s="27"/>
      <c r="P35" s="27"/>
    </row>
    <row r="36" spans="2:16" ht="15.75" customHeight="1">
      <c r="B36" s="41" t="s">
        <v>32</v>
      </c>
      <c r="C36" s="43" t="s">
        <v>32</v>
      </c>
      <c r="D36" s="73">
        <v>-0.148464133</v>
      </c>
      <c r="E36" s="73">
        <v>-6.8665256000000008E-2</v>
      </c>
      <c r="F36" s="73">
        <v>-0.110803</v>
      </c>
      <c r="G36" s="73" t="s">
        <v>160</v>
      </c>
      <c r="H36" s="73" t="s">
        <v>160</v>
      </c>
      <c r="I36" s="39"/>
      <c r="J36" s="39"/>
      <c r="K36" s="39"/>
      <c r="L36" s="28"/>
      <c r="M36" s="29"/>
      <c r="N36" s="30"/>
      <c r="O36" s="27"/>
      <c r="P36" s="27"/>
    </row>
    <row r="37" spans="2:16" ht="15.75" customHeight="1">
      <c r="B37" s="41" t="s">
        <v>139</v>
      </c>
      <c r="C37" s="43" t="s">
        <v>139</v>
      </c>
      <c r="D37" s="73" t="s">
        <v>160</v>
      </c>
      <c r="E37" s="73" t="s">
        <v>160</v>
      </c>
      <c r="F37" s="73" t="s">
        <v>160</v>
      </c>
      <c r="G37" s="73">
        <v>-5.2978779999999996E-2</v>
      </c>
      <c r="H37" s="73">
        <v>-0.12461700000000001</v>
      </c>
      <c r="I37" s="39"/>
      <c r="J37" s="39"/>
      <c r="K37" s="39"/>
      <c r="L37" s="28"/>
      <c r="M37" s="29"/>
      <c r="N37" s="30"/>
      <c r="O37" s="27"/>
      <c r="P37" s="27"/>
    </row>
    <row r="38" spans="2:16" ht="15.75" customHeight="1">
      <c r="B38" s="41" t="s">
        <v>33</v>
      </c>
      <c r="C38" s="43" t="s">
        <v>33</v>
      </c>
      <c r="D38" s="73">
        <v>-0.123893554</v>
      </c>
      <c r="E38" s="73">
        <v>-0.10910773700000001</v>
      </c>
      <c r="F38" s="73">
        <v>-0.11686000000000001</v>
      </c>
      <c r="G38" s="73">
        <v>-0.10049765000000001</v>
      </c>
      <c r="H38" s="73">
        <v>-0.139405</v>
      </c>
      <c r="I38" s="39"/>
      <c r="J38" s="39"/>
      <c r="K38" s="39"/>
      <c r="L38" s="28"/>
      <c r="M38" s="29"/>
      <c r="N38" s="30"/>
      <c r="O38" s="27"/>
      <c r="P38" s="27"/>
    </row>
    <row r="39" spans="2:16" ht="15.75" customHeight="1">
      <c r="B39" s="41" t="s">
        <v>34</v>
      </c>
      <c r="C39" s="43" t="s">
        <v>34</v>
      </c>
      <c r="D39" s="73">
        <v>-7.5650064000000017E-2</v>
      </c>
      <c r="E39" s="73">
        <v>2.1185053840000001</v>
      </c>
      <c r="F39" s="73">
        <v>7.0359080000000001</v>
      </c>
      <c r="G39" s="73">
        <v>8.6974201999999998</v>
      </c>
      <c r="H39" s="73">
        <v>4.3876280000000003</v>
      </c>
      <c r="I39" s="39"/>
      <c r="J39" s="39"/>
      <c r="K39" s="39"/>
      <c r="L39" s="28"/>
      <c r="M39" s="29"/>
      <c r="N39" s="30"/>
      <c r="O39" s="27"/>
      <c r="P39" s="27"/>
    </row>
    <row r="40" spans="2:16" ht="15.75" customHeight="1">
      <c r="B40" s="41" t="s">
        <v>18</v>
      </c>
      <c r="C40" s="43" t="s">
        <v>18</v>
      </c>
      <c r="D40" s="73">
        <v>-1.4672490999999999E-2</v>
      </c>
      <c r="E40" s="73">
        <v>-3.6184586999999997E-2</v>
      </c>
      <c r="F40" s="73" t="s">
        <v>160</v>
      </c>
      <c r="G40" s="73" t="s">
        <v>160</v>
      </c>
      <c r="H40" s="73" t="s">
        <v>160</v>
      </c>
      <c r="I40" s="39"/>
      <c r="J40" s="39"/>
      <c r="K40" s="39"/>
      <c r="L40" s="28"/>
      <c r="M40" s="29"/>
      <c r="N40" s="30"/>
      <c r="O40" s="27"/>
      <c r="P40" s="27"/>
    </row>
    <row r="41" spans="2:16" ht="15.75" customHeight="1">
      <c r="B41" s="41" t="s">
        <v>35</v>
      </c>
      <c r="C41" s="43" t="s">
        <v>35</v>
      </c>
      <c r="D41" s="73">
        <v>-6.8118231000000001E-2</v>
      </c>
      <c r="E41" s="73">
        <v>0.41091908800000004</v>
      </c>
      <c r="F41" s="73">
        <v>6.5324999999999994E-2</v>
      </c>
      <c r="G41" s="73">
        <v>1.1935010800000001</v>
      </c>
      <c r="H41" s="73" t="s">
        <v>160</v>
      </c>
      <c r="I41" s="39"/>
      <c r="J41" s="39"/>
      <c r="K41" s="39"/>
      <c r="L41" s="28"/>
      <c r="M41" s="29"/>
      <c r="N41" s="30"/>
      <c r="O41" s="27"/>
      <c r="P41" s="27"/>
    </row>
    <row r="42" spans="2:16" ht="15.75" customHeight="1">
      <c r="B42" s="41" t="s">
        <v>74</v>
      </c>
      <c r="C42" s="43" t="s">
        <v>74</v>
      </c>
      <c r="D42" s="73">
        <v>-0.70089582499999992</v>
      </c>
      <c r="E42" s="73" t="s">
        <v>160</v>
      </c>
      <c r="F42" s="73" t="s">
        <v>160</v>
      </c>
      <c r="G42" s="73" t="s">
        <v>160</v>
      </c>
      <c r="H42" s="73" t="s">
        <v>160</v>
      </c>
      <c r="I42" s="39"/>
      <c r="J42" s="39"/>
      <c r="K42" s="39"/>
      <c r="L42" s="28"/>
      <c r="M42" s="29"/>
      <c r="N42" s="30"/>
      <c r="O42" s="27"/>
      <c r="P42" s="27"/>
    </row>
    <row r="43" spans="2:16" ht="15.75" customHeight="1">
      <c r="B43" s="41" t="s">
        <v>36</v>
      </c>
      <c r="C43" s="43" t="s">
        <v>36</v>
      </c>
      <c r="D43" s="73">
        <v>9.111619E-2</v>
      </c>
      <c r="E43" s="73" t="s">
        <v>160</v>
      </c>
      <c r="F43" s="73" t="s">
        <v>160</v>
      </c>
      <c r="G43" s="73" t="s">
        <v>160</v>
      </c>
      <c r="H43" s="73" t="s">
        <v>160</v>
      </c>
      <c r="I43" s="39"/>
      <c r="J43" s="39"/>
      <c r="K43" s="39"/>
      <c r="L43" s="28"/>
      <c r="M43" s="29"/>
      <c r="N43" s="30"/>
      <c r="O43" s="27"/>
      <c r="P43" s="27"/>
    </row>
    <row r="44" spans="2:16" ht="15.75" customHeight="1">
      <c r="B44" s="41" t="s">
        <v>82</v>
      </c>
      <c r="C44" s="43" t="s">
        <v>82</v>
      </c>
      <c r="D44" s="73">
        <v>-0.45478550399999995</v>
      </c>
      <c r="E44" s="73">
        <v>-0.27163076300000005</v>
      </c>
      <c r="F44" s="73">
        <v>-0.278001</v>
      </c>
      <c r="G44" s="73">
        <v>-0.24731312999999996</v>
      </c>
      <c r="H44" s="73">
        <v>-1.4783809999999999</v>
      </c>
      <c r="I44" s="39"/>
      <c r="J44" s="39"/>
      <c r="K44" s="39"/>
      <c r="L44" s="28"/>
      <c r="M44" s="29"/>
      <c r="N44" s="30"/>
      <c r="O44" s="27"/>
      <c r="P44" s="27"/>
    </row>
    <row r="45" spans="2:16" ht="15.75" customHeight="1">
      <c r="B45" s="41" t="s">
        <v>129</v>
      </c>
      <c r="C45" s="43" t="s">
        <v>129</v>
      </c>
      <c r="D45" s="73" t="s">
        <v>160</v>
      </c>
      <c r="E45" s="73" t="s">
        <v>160</v>
      </c>
      <c r="F45" s="73">
        <v>-0.39393800000000001</v>
      </c>
      <c r="G45" s="73">
        <v>-0.27233798999999992</v>
      </c>
      <c r="H45" s="73">
        <v>-0.50847799999999999</v>
      </c>
      <c r="I45" s="39"/>
      <c r="J45" s="39"/>
      <c r="K45" s="39"/>
      <c r="L45" s="28"/>
      <c r="M45" s="29"/>
      <c r="N45" s="30"/>
      <c r="O45" s="27"/>
      <c r="P45" s="27"/>
    </row>
    <row r="46" spans="2:16" ht="15.75" customHeight="1">
      <c r="B46" s="41" t="s">
        <v>37</v>
      </c>
      <c r="C46" s="43" t="s">
        <v>37</v>
      </c>
      <c r="D46" s="73">
        <v>1.5907999999999999E-2</v>
      </c>
      <c r="E46" s="73">
        <v>-1.3030999999999999E-2</v>
      </c>
      <c r="F46" s="73" t="s">
        <v>160</v>
      </c>
      <c r="G46" s="73" t="s">
        <v>160</v>
      </c>
      <c r="H46" s="73" t="s">
        <v>160</v>
      </c>
      <c r="I46" s="39"/>
      <c r="J46" s="62"/>
      <c r="K46" s="85"/>
      <c r="L46" s="28"/>
      <c r="M46" s="29"/>
      <c r="N46" s="30"/>
      <c r="O46" s="27"/>
      <c r="P46" s="27"/>
    </row>
    <row r="47" spans="2:16" ht="15.75" customHeight="1">
      <c r="B47" s="41" t="s">
        <v>151</v>
      </c>
      <c r="C47" s="43" t="s">
        <v>151</v>
      </c>
      <c r="D47" s="73" t="s">
        <v>160</v>
      </c>
      <c r="E47" s="73" t="s">
        <v>160</v>
      </c>
      <c r="F47" s="73" t="s">
        <v>160</v>
      </c>
      <c r="G47" s="73" t="s">
        <v>160</v>
      </c>
      <c r="H47" s="73">
        <v>0.42695499999999997</v>
      </c>
      <c r="I47" s="39"/>
      <c r="J47" s="39"/>
      <c r="K47" s="39"/>
      <c r="L47" s="28"/>
      <c r="M47" s="29"/>
      <c r="N47" s="30"/>
      <c r="O47" s="27"/>
      <c r="P47" s="27"/>
    </row>
    <row r="48" spans="2:16" ht="15.75" customHeight="1">
      <c r="B48" s="41" t="s">
        <v>38</v>
      </c>
      <c r="C48" s="43" t="s">
        <v>38</v>
      </c>
      <c r="D48" s="73">
        <v>-0.56325016199999989</v>
      </c>
      <c r="E48" s="73">
        <v>-0.31797744500000003</v>
      </c>
      <c r="F48" s="73">
        <v>-0.15085599999999999</v>
      </c>
      <c r="G48" s="73">
        <v>-6.9807170000000002E-2</v>
      </c>
      <c r="H48" s="73">
        <v>-0.542767</v>
      </c>
      <c r="I48" s="39"/>
      <c r="J48" s="39"/>
      <c r="K48" s="39"/>
      <c r="L48" s="28"/>
      <c r="M48" s="29"/>
      <c r="N48" s="30"/>
      <c r="O48" s="27"/>
      <c r="P48" s="27"/>
    </row>
    <row r="49" spans="2:16" ht="15.75" customHeight="1">
      <c r="B49" s="41" t="s">
        <v>72</v>
      </c>
      <c r="C49" s="43" t="s">
        <v>72</v>
      </c>
      <c r="D49" s="73">
        <v>7.7668000000000001E-2</v>
      </c>
      <c r="E49" s="73">
        <v>5.2483000000000002E-2</v>
      </c>
      <c r="F49" s="73">
        <v>2.6599999999999999E-2</v>
      </c>
      <c r="G49" s="73" t="s">
        <v>160</v>
      </c>
      <c r="H49" s="73" t="s">
        <v>160</v>
      </c>
      <c r="I49" s="39"/>
      <c r="J49" s="39"/>
      <c r="K49" s="39"/>
      <c r="L49" s="28"/>
      <c r="M49" s="29"/>
      <c r="N49" s="30"/>
      <c r="O49" s="27"/>
      <c r="P49" s="27"/>
    </row>
    <row r="50" spans="2:16" ht="15.75" customHeight="1">
      <c r="B50" s="41" t="s">
        <v>39</v>
      </c>
      <c r="C50" s="43" t="s">
        <v>39</v>
      </c>
      <c r="D50" s="73">
        <v>-0.10467649700000001</v>
      </c>
      <c r="E50" s="73">
        <v>-0.12840965099999999</v>
      </c>
      <c r="F50" s="73">
        <v>9.8310999999999996E-2</v>
      </c>
      <c r="G50" s="73" t="s">
        <v>160</v>
      </c>
      <c r="H50" s="73" t="s">
        <v>160</v>
      </c>
      <c r="I50" s="39"/>
      <c r="J50" s="39"/>
      <c r="K50" s="39"/>
      <c r="L50" s="28"/>
      <c r="M50" s="29"/>
      <c r="N50" s="30"/>
      <c r="O50" s="27"/>
      <c r="P50" s="27"/>
    </row>
    <row r="51" spans="2:16" ht="15.75" customHeight="1">
      <c r="B51" s="41" t="s">
        <v>40</v>
      </c>
      <c r="C51" s="43" t="s">
        <v>40</v>
      </c>
      <c r="D51" s="73">
        <v>-4.7681340000000003E-3</v>
      </c>
      <c r="E51" s="73" t="s">
        <v>160</v>
      </c>
      <c r="F51" s="73" t="s">
        <v>160</v>
      </c>
      <c r="G51" s="73">
        <v>-2.1009399999999998E-2</v>
      </c>
      <c r="H51" s="73" t="s">
        <v>160</v>
      </c>
      <c r="I51" s="39"/>
      <c r="J51" s="39"/>
      <c r="K51" s="39"/>
      <c r="L51" s="28"/>
      <c r="M51" s="29"/>
      <c r="N51" s="30"/>
      <c r="O51" s="27"/>
      <c r="P51" s="27"/>
    </row>
    <row r="52" spans="2:16" ht="15.75" customHeight="1">
      <c r="B52" s="41" t="s">
        <v>83</v>
      </c>
      <c r="C52" s="43" t="s">
        <v>83</v>
      </c>
      <c r="D52" s="73">
        <v>37.363720614000009</v>
      </c>
      <c r="E52" s="73">
        <v>46.031441611999995</v>
      </c>
      <c r="F52" s="73">
        <v>72.136311000000006</v>
      </c>
      <c r="G52" s="73">
        <v>72.479842919999996</v>
      </c>
      <c r="H52" s="73">
        <v>29.400497000000001</v>
      </c>
      <c r="I52" s="39"/>
      <c r="J52" s="39"/>
      <c r="K52" s="39"/>
      <c r="L52" s="28"/>
      <c r="M52" s="29"/>
      <c r="N52" s="30"/>
      <c r="O52" s="27"/>
      <c r="P52" s="27"/>
    </row>
    <row r="53" spans="2:16" ht="15.75" customHeight="1">
      <c r="B53" s="41" t="s">
        <v>41</v>
      </c>
      <c r="C53" s="43" t="s">
        <v>41</v>
      </c>
      <c r="D53" s="73">
        <v>2.3149741100000001</v>
      </c>
      <c r="E53" s="73">
        <v>7.6072070940000014</v>
      </c>
      <c r="F53" s="73">
        <v>13.645530000000001</v>
      </c>
      <c r="G53" s="73">
        <v>12.194719279999999</v>
      </c>
      <c r="H53" s="73">
        <v>-5.2435479999999997</v>
      </c>
      <c r="I53" s="39"/>
      <c r="J53" s="39"/>
      <c r="K53" s="39"/>
      <c r="L53" s="28"/>
      <c r="M53" s="29"/>
      <c r="N53" s="30"/>
      <c r="O53" s="27"/>
      <c r="P53" s="27"/>
    </row>
    <row r="54" spans="2:16" ht="15.75" customHeight="1">
      <c r="B54" s="41" t="s">
        <v>84</v>
      </c>
      <c r="C54" s="43" t="s">
        <v>84</v>
      </c>
      <c r="D54" s="73">
        <v>5.0310351499999992</v>
      </c>
      <c r="E54" s="73">
        <v>1.663798906</v>
      </c>
      <c r="F54" s="73">
        <v>-3.2000000000000003E-4</v>
      </c>
      <c r="G54" s="73" t="s">
        <v>160</v>
      </c>
      <c r="H54" s="73" t="s">
        <v>160</v>
      </c>
      <c r="I54" s="39"/>
      <c r="J54" s="39"/>
      <c r="K54" s="39"/>
      <c r="L54" s="28"/>
      <c r="M54" s="29"/>
      <c r="N54" s="30"/>
      <c r="O54" s="27"/>
      <c r="P54" s="27"/>
    </row>
    <row r="55" spans="2:16" ht="15.75" customHeight="1">
      <c r="B55" s="41" t="s">
        <v>42</v>
      </c>
      <c r="C55" s="43" t="s">
        <v>42</v>
      </c>
      <c r="D55" s="73">
        <v>-0.45769022299999995</v>
      </c>
      <c r="E55" s="73">
        <v>-0.439258761</v>
      </c>
      <c r="F55" s="73">
        <v>1.1403E-2</v>
      </c>
      <c r="G55" s="73" t="s">
        <v>160</v>
      </c>
      <c r="H55" s="73" t="s">
        <v>160</v>
      </c>
      <c r="I55" s="39"/>
      <c r="J55" s="39"/>
      <c r="K55" s="39"/>
      <c r="L55" s="28"/>
      <c r="M55" s="29"/>
      <c r="N55" s="30"/>
      <c r="O55" s="27"/>
      <c r="P55" s="27"/>
    </row>
    <row r="56" spans="2:16" ht="15.75" customHeight="1">
      <c r="B56" s="41" t="s">
        <v>43</v>
      </c>
      <c r="C56" s="43" t="s">
        <v>43</v>
      </c>
      <c r="D56" s="73">
        <v>-0.33572981499999999</v>
      </c>
      <c r="E56" s="73">
        <v>-7.122233E-2</v>
      </c>
      <c r="F56" s="73">
        <v>-8.3280000000000003E-3</v>
      </c>
      <c r="G56" s="73">
        <v>-5.6427660000000004E-2</v>
      </c>
      <c r="H56" s="73" t="s">
        <v>160</v>
      </c>
      <c r="I56" s="39"/>
      <c r="J56" s="39"/>
      <c r="K56" s="39"/>
      <c r="L56" s="28"/>
      <c r="M56" s="29"/>
      <c r="N56" s="30"/>
      <c r="O56" s="27"/>
      <c r="P56" s="27"/>
    </row>
    <row r="57" spans="2:16" ht="15.75" customHeight="1">
      <c r="B57" s="41" t="s">
        <v>44</v>
      </c>
      <c r="C57" s="43" t="s">
        <v>44</v>
      </c>
      <c r="D57" s="73">
        <v>-0.22436997599999997</v>
      </c>
      <c r="E57" s="73">
        <v>1.1717324760000001</v>
      </c>
      <c r="F57" s="73">
        <v>1.6651720000000001</v>
      </c>
      <c r="G57" s="73">
        <v>1.3773939499999999</v>
      </c>
      <c r="H57" s="73">
        <v>-0.63926300000000003</v>
      </c>
      <c r="I57" s="39"/>
      <c r="J57" s="39"/>
      <c r="K57" s="39"/>
      <c r="L57" s="28"/>
      <c r="M57" s="29"/>
      <c r="N57" s="30"/>
      <c r="O57" s="27"/>
      <c r="P57" s="27"/>
    </row>
    <row r="58" spans="2:16" ht="15.75" customHeight="1">
      <c r="B58" s="41" t="s">
        <v>85</v>
      </c>
      <c r="C58" s="43" t="s">
        <v>85</v>
      </c>
      <c r="D58" s="73">
        <v>3.1856799479999998</v>
      </c>
      <c r="E58" s="73">
        <v>2.7086026800000007</v>
      </c>
      <c r="F58" s="73">
        <v>3.486742</v>
      </c>
      <c r="G58" s="73">
        <v>2.6164976199999996</v>
      </c>
      <c r="H58" s="73">
        <v>0.33115899999999998</v>
      </c>
      <c r="I58" s="39"/>
      <c r="J58" s="39"/>
      <c r="K58" s="39"/>
      <c r="L58" s="28"/>
      <c r="M58" s="29"/>
      <c r="N58" s="30"/>
    </row>
    <row r="59" spans="2:16" ht="15.75" customHeight="1">
      <c r="B59" s="41" t="s">
        <v>86</v>
      </c>
      <c r="C59" s="43" t="s">
        <v>86</v>
      </c>
      <c r="D59" s="73">
        <v>-5.4520864000000002E-2</v>
      </c>
      <c r="E59" s="73">
        <v>-7.5102814000000004E-2</v>
      </c>
      <c r="F59" s="73">
        <v>-8.4338999999999997E-2</v>
      </c>
      <c r="G59" s="73">
        <v>-0.11493940999999999</v>
      </c>
      <c r="H59" s="73">
        <v>-0.237979</v>
      </c>
      <c r="I59" s="39"/>
      <c r="J59" s="39"/>
      <c r="K59" s="39"/>
      <c r="L59" s="28"/>
      <c r="M59" s="29"/>
      <c r="N59" s="30"/>
    </row>
    <row r="60" spans="2:16" ht="15.75" customHeight="1">
      <c r="B60" s="41" t="s">
        <v>46</v>
      </c>
      <c r="C60" s="43" t="s">
        <v>46</v>
      </c>
      <c r="D60" s="73">
        <v>-9.6608486000000007E-2</v>
      </c>
      <c r="E60" s="73">
        <v>-3.0561069E-2</v>
      </c>
      <c r="F60" s="73">
        <v>-5.0964000000000002E-2</v>
      </c>
      <c r="G60" s="73" t="s">
        <v>160</v>
      </c>
      <c r="H60" s="73">
        <v>-0.81644899999999998</v>
      </c>
      <c r="I60" s="39"/>
      <c r="J60" s="39"/>
      <c r="K60" s="39"/>
      <c r="L60" s="28"/>
      <c r="M60" s="29"/>
      <c r="N60" s="30"/>
    </row>
    <row r="61" spans="2:16" ht="15.75" customHeight="1">
      <c r="B61" s="41" t="s">
        <v>47</v>
      </c>
      <c r="C61" s="43" t="s">
        <v>47</v>
      </c>
      <c r="D61" s="73">
        <v>-0.47054723500000001</v>
      </c>
      <c r="E61" s="73">
        <v>-0.18302306800000001</v>
      </c>
      <c r="F61" s="73">
        <v>-6.0859999999999997E-2</v>
      </c>
      <c r="G61" s="73">
        <v>-0.25338865999999999</v>
      </c>
      <c r="H61" s="73">
        <v>-0.167716</v>
      </c>
      <c r="I61" s="39"/>
      <c r="J61" s="39"/>
      <c r="K61" s="39"/>
      <c r="L61" s="28"/>
      <c r="M61" s="29"/>
      <c r="N61" s="30"/>
    </row>
    <row r="62" spans="2:16" ht="15.75" customHeight="1">
      <c r="B62" s="41" t="s">
        <v>48</v>
      </c>
      <c r="C62" s="43" t="s">
        <v>48</v>
      </c>
      <c r="D62" s="73">
        <v>-8.5899999999999995E-4</v>
      </c>
      <c r="E62" s="73">
        <v>0.18277216899999998</v>
      </c>
      <c r="F62" s="73">
        <v>0.49438399999999999</v>
      </c>
      <c r="G62" s="73">
        <v>0.75360795999999997</v>
      </c>
      <c r="H62" s="73">
        <v>-2.2039999999999998E-3</v>
      </c>
      <c r="I62" s="39"/>
      <c r="J62" s="39"/>
      <c r="K62" s="39"/>
      <c r="L62" s="28"/>
      <c r="M62" s="29"/>
      <c r="N62" s="30"/>
    </row>
    <row r="63" spans="2:16" ht="15.75" customHeight="1">
      <c r="B63" s="41" t="s">
        <v>49</v>
      </c>
      <c r="C63" s="43" t="s">
        <v>49</v>
      </c>
      <c r="D63" s="73">
        <v>-0.15698396599999997</v>
      </c>
      <c r="E63" s="73">
        <v>-6.6323131000000007E-2</v>
      </c>
      <c r="F63" s="73">
        <v>-9.9658999999999998E-2</v>
      </c>
      <c r="G63" s="73">
        <v>-5.0029070000000002E-2</v>
      </c>
      <c r="H63" s="73">
        <v>-0.108987</v>
      </c>
      <c r="I63" s="39"/>
      <c r="J63" s="39"/>
      <c r="K63" s="39"/>
      <c r="L63" s="28"/>
      <c r="M63" s="29"/>
      <c r="N63" s="30"/>
    </row>
    <row r="64" spans="2:16" ht="15.75" customHeight="1">
      <c r="B64" s="41" t="s">
        <v>50</v>
      </c>
      <c r="C64" s="43" t="s">
        <v>50</v>
      </c>
      <c r="D64" s="73">
        <v>-2.0340108670000001</v>
      </c>
      <c r="E64" s="73">
        <v>-0.47116375600000004</v>
      </c>
      <c r="F64" s="73">
        <v>0.51094200000000001</v>
      </c>
      <c r="G64" s="73">
        <v>1.3619089299999998</v>
      </c>
      <c r="H64" s="73">
        <v>4.3407090000000004</v>
      </c>
      <c r="I64" s="39"/>
      <c r="J64" s="39"/>
      <c r="K64" s="39"/>
      <c r="L64" s="28"/>
      <c r="M64" s="29"/>
      <c r="N64" s="30"/>
    </row>
    <row r="65" spans="2:15" ht="15.75" customHeight="1">
      <c r="B65" s="41" t="s">
        <v>87</v>
      </c>
      <c r="C65" s="43" t="s">
        <v>87</v>
      </c>
      <c r="D65" s="73" t="s">
        <v>160</v>
      </c>
      <c r="E65" s="73">
        <v>-4.4374896000000004E-2</v>
      </c>
      <c r="F65" s="73">
        <v>-6.9967000000000001E-2</v>
      </c>
      <c r="G65" s="73">
        <v>-5.488635E-2</v>
      </c>
      <c r="H65" s="73">
        <v>-7.3634000000000005E-2</v>
      </c>
      <c r="I65" s="39"/>
      <c r="J65" s="39"/>
      <c r="K65" s="39"/>
      <c r="L65" s="28"/>
      <c r="M65" s="35"/>
      <c r="N65" s="36"/>
      <c r="O65" s="36"/>
    </row>
    <row r="66" spans="2:15" ht="15.75" customHeight="1">
      <c r="B66" s="41" t="s">
        <v>51</v>
      </c>
      <c r="C66" s="43" t="s">
        <v>51</v>
      </c>
      <c r="D66" s="73">
        <v>-0.59852611200000005</v>
      </c>
      <c r="E66" s="73">
        <v>-0.13338436100000001</v>
      </c>
      <c r="F66" s="73">
        <v>-5.2422999999999997E-2</v>
      </c>
      <c r="G66" s="73" t="s">
        <v>160</v>
      </c>
      <c r="H66" s="73" t="s">
        <v>160</v>
      </c>
      <c r="I66" s="39"/>
      <c r="J66" s="39"/>
      <c r="K66" s="39"/>
      <c r="L66" s="28"/>
      <c r="M66" s="35"/>
      <c r="N66" s="36"/>
      <c r="O66" s="36"/>
    </row>
    <row r="67" spans="2:15" ht="15.75" customHeight="1">
      <c r="B67" s="41" t="s">
        <v>154</v>
      </c>
      <c r="C67" s="43" t="s">
        <v>154</v>
      </c>
      <c r="D67" s="73" t="s">
        <v>160</v>
      </c>
      <c r="E67" s="73" t="s">
        <v>160</v>
      </c>
      <c r="F67" s="73" t="s">
        <v>160</v>
      </c>
      <c r="G67" s="73" t="s">
        <v>160</v>
      </c>
      <c r="H67" s="73">
        <v>-0.30443399999999998</v>
      </c>
      <c r="I67" s="39"/>
      <c r="J67" s="39"/>
      <c r="K67" s="39"/>
      <c r="L67" s="28"/>
      <c r="M67" s="36"/>
      <c r="N67" s="36"/>
      <c r="O67" s="36"/>
    </row>
    <row r="68" spans="2:15" ht="15.75" customHeight="1">
      <c r="B68" s="41" t="s">
        <v>52</v>
      </c>
      <c r="C68" s="43" t="s">
        <v>52</v>
      </c>
      <c r="D68" s="73">
        <v>-0.16875964699999998</v>
      </c>
      <c r="E68" s="73">
        <v>-5.7757610000000001E-2</v>
      </c>
      <c r="F68" s="73">
        <v>-6.4812999999999996E-2</v>
      </c>
      <c r="G68" s="73">
        <v>-4.30696E-2</v>
      </c>
      <c r="H68" s="73">
        <v>-6.6131999999999996E-2</v>
      </c>
    </row>
    <row r="69" spans="2:15" ht="15.75" customHeight="1">
      <c r="B69" s="41" t="s">
        <v>53</v>
      </c>
      <c r="C69" s="43" t="s">
        <v>53</v>
      </c>
      <c r="D69" s="73">
        <v>-0.310266812</v>
      </c>
      <c r="E69" s="73">
        <v>-0.11012309399999999</v>
      </c>
      <c r="F69" s="73">
        <v>-9.1563000000000005E-2</v>
      </c>
      <c r="G69" s="73">
        <v>-0.23197545999999999</v>
      </c>
      <c r="H69" s="73">
        <v>-0.617448</v>
      </c>
      <c r="I69" s="39"/>
      <c r="J69" s="39"/>
      <c r="K69" s="39"/>
      <c r="L69" s="28"/>
      <c r="M69" s="36"/>
      <c r="N69" s="36"/>
      <c r="O69" s="36"/>
    </row>
    <row r="70" spans="2:15" ht="15.75" customHeight="1">
      <c r="B70" s="41" t="s">
        <v>88</v>
      </c>
      <c r="C70" s="43" t="s">
        <v>88</v>
      </c>
      <c r="D70" s="73">
        <v>3.3460081379999993</v>
      </c>
      <c r="E70" s="73">
        <v>3.9340470509999999</v>
      </c>
      <c r="F70" s="73">
        <v>5.2484080000000004</v>
      </c>
      <c r="G70" s="73">
        <v>3.3766314100000003</v>
      </c>
      <c r="H70" s="73">
        <v>-0.20163300000000001</v>
      </c>
      <c r="I70" s="39"/>
      <c r="J70" s="39"/>
      <c r="K70" s="39"/>
      <c r="L70" s="28"/>
      <c r="M70" s="36"/>
      <c r="N70" s="36"/>
      <c r="O70" s="36"/>
    </row>
    <row r="71" spans="2:15" ht="15.75" customHeight="1">
      <c r="B71" s="41" t="s">
        <v>54</v>
      </c>
      <c r="C71" s="43" t="s">
        <v>54</v>
      </c>
      <c r="D71" s="73">
        <v>-0.118981247</v>
      </c>
      <c r="E71" s="73">
        <v>-0.40271810999999996</v>
      </c>
      <c r="F71" s="73" t="s">
        <v>160</v>
      </c>
      <c r="G71" s="73" t="s">
        <v>160</v>
      </c>
      <c r="H71" s="73" t="s">
        <v>160</v>
      </c>
      <c r="I71" s="39"/>
      <c r="J71" s="39"/>
      <c r="K71" s="39"/>
      <c r="L71" s="28"/>
      <c r="M71" s="36"/>
      <c r="N71" s="36"/>
      <c r="O71" s="36"/>
    </row>
    <row r="72" spans="2:15" ht="15.75" customHeight="1">
      <c r="B72" s="41" t="s">
        <v>77</v>
      </c>
      <c r="C72" s="43" t="s">
        <v>77</v>
      </c>
      <c r="D72" s="73">
        <v>-0.228195968</v>
      </c>
      <c r="E72" s="73">
        <v>-6.8173890000000001E-2</v>
      </c>
      <c r="F72" s="73">
        <v>-0.23428499999999999</v>
      </c>
      <c r="G72" s="73" t="s">
        <v>160</v>
      </c>
      <c r="H72" s="73" t="s">
        <v>160</v>
      </c>
      <c r="I72" s="39"/>
      <c r="J72" s="39"/>
      <c r="K72" s="39"/>
      <c r="L72" s="28"/>
      <c r="M72" s="36"/>
      <c r="N72" s="36"/>
      <c r="O72" s="36"/>
    </row>
    <row r="73" spans="2:15" ht="15.75" customHeight="1">
      <c r="B73" s="41" t="s">
        <v>57</v>
      </c>
      <c r="C73" s="43" t="s">
        <v>57</v>
      </c>
      <c r="D73" s="73">
        <v>-0.38516585600000003</v>
      </c>
      <c r="E73" s="73" t="s">
        <v>160</v>
      </c>
      <c r="F73" s="73" t="s">
        <v>160</v>
      </c>
      <c r="G73" s="73" t="s">
        <v>160</v>
      </c>
      <c r="H73" s="73" t="s">
        <v>160</v>
      </c>
      <c r="I73" s="39"/>
      <c r="J73" s="39"/>
      <c r="K73" s="39"/>
      <c r="L73" s="28"/>
      <c r="M73" s="36"/>
      <c r="N73" s="36"/>
      <c r="O73" s="36"/>
    </row>
    <row r="74" spans="2:15" ht="15.75" customHeight="1">
      <c r="B74" s="41" t="s">
        <v>89</v>
      </c>
      <c r="C74" s="43" t="s">
        <v>89</v>
      </c>
      <c r="D74" s="73" t="s">
        <v>160</v>
      </c>
      <c r="E74" s="73" t="s">
        <v>160</v>
      </c>
      <c r="F74" s="73">
        <v>-1.1390000000000001E-2</v>
      </c>
      <c r="G74" s="73">
        <v>0.26108358999999998</v>
      </c>
      <c r="H74" s="73">
        <v>-6.7582000000000003E-2</v>
      </c>
      <c r="I74" s="39"/>
      <c r="J74" s="39"/>
      <c r="K74" s="39"/>
      <c r="L74" s="28"/>
      <c r="M74" s="36"/>
      <c r="N74" s="36"/>
      <c r="O74" s="36"/>
    </row>
    <row r="75" spans="2:15" ht="15.75" customHeight="1">
      <c r="B75" s="41" t="s">
        <v>58</v>
      </c>
      <c r="C75" s="43" t="s">
        <v>58</v>
      </c>
      <c r="D75" s="73">
        <v>-0.47320968200000002</v>
      </c>
      <c r="E75" s="73">
        <v>8.9068689999999992E-2</v>
      </c>
      <c r="F75" s="73">
        <v>1.282921</v>
      </c>
      <c r="G75" s="73">
        <v>3.97266618</v>
      </c>
      <c r="H75" s="73">
        <v>0.68410099999999996</v>
      </c>
      <c r="I75" s="39"/>
      <c r="J75" s="37"/>
      <c r="K75" s="38"/>
      <c r="L75" s="28"/>
      <c r="M75" s="36"/>
      <c r="N75" s="36"/>
      <c r="O75" s="36"/>
    </row>
    <row r="76" spans="2:15" ht="15.75" customHeight="1">
      <c r="B76" s="41" t="s">
        <v>141</v>
      </c>
      <c r="C76" s="43" t="s">
        <v>141</v>
      </c>
      <c r="D76" s="73" t="s">
        <v>160</v>
      </c>
      <c r="E76" s="73" t="s">
        <v>160</v>
      </c>
      <c r="F76" s="73" t="s">
        <v>160</v>
      </c>
      <c r="G76" s="73">
        <v>-0.14485793000000002</v>
      </c>
      <c r="H76" s="73">
        <v>-0.28559099999999998</v>
      </c>
      <c r="I76" s="39"/>
      <c r="J76" s="37"/>
      <c r="K76" s="38"/>
      <c r="L76" s="28"/>
      <c r="M76" s="36"/>
      <c r="N76" s="36"/>
      <c r="O76" s="36"/>
    </row>
    <row r="77" spans="2:15" ht="15.75" customHeight="1">
      <c r="B77" s="41" t="s">
        <v>130</v>
      </c>
      <c r="C77" s="43" t="s">
        <v>130</v>
      </c>
      <c r="D77" s="73" t="s">
        <v>160</v>
      </c>
      <c r="E77" s="73" t="s">
        <v>160</v>
      </c>
      <c r="F77" s="73">
        <v>-8.9566999999999994E-2</v>
      </c>
      <c r="G77" s="73">
        <v>-7.8796429999999987E-2</v>
      </c>
      <c r="H77" s="73">
        <v>-0.44956800000000002</v>
      </c>
      <c r="I77" s="39"/>
      <c r="J77" s="37"/>
      <c r="K77" s="38"/>
      <c r="L77" s="28"/>
      <c r="M77" s="36"/>
      <c r="N77" s="36"/>
      <c r="O77" s="36"/>
    </row>
    <row r="78" spans="2:15" ht="15.75" customHeight="1">
      <c r="B78" s="41" t="s">
        <v>59</v>
      </c>
      <c r="C78" s="43" t="s">
        <v>59</v>
      </c>
      <c r="D78" s="73">
        <v>-0.101656414</v>
      </c>
      <c r="E78" s="73">
        <v>-2.8220954000000003E-2</v>
      </c>
      <c r="F78" s="73">
        <v>-3.9252000000000002E-2</v>
      </c>
      <c r="G78" s="73">
        <v>-5.5530300000000005E-2</v>
      </c>
      <c r="H78" s="73">
        <v>-0.14555399999999999</v>
      </c>
      <c r="I78" s="39"/>
      <c r="J78" s="37"/>
      <c r="K78" s="38"/>
      <c r="L78" s="28"/>
      <c r="M78" s="36"/>
      <c r="N78" s="36"/>
      <c r="O78" s="36"/>
    </row>
    <row r="79" spans="2:15" ht="15.75" customHeight="1">
      <c r="B79" s="41" t="s">
        <v>60</v>
      </c>
      <c r="C79" s="43" t="s">
        <v>60</v>
      </c>
      <c r="D79" s="73" t="s">
        <v>160</v>
      </c>
      <c r="E79" s="73" t="s">
        <v>160</v>
      </c>
      <c r="F79" s="73">
        <v>0.26635700000000001</v>
      </c>
      <c r="G79" s="73">
        <v>1.8694690300000001</v>
      </c>
      <c r="H79" s="73">
        <v>-0.75409899999999996</v>
      </c>
      <c r="I79" s="39"/>
      <c r="J79" s="37"/>
      <c r="K79" s="38"/>
      <c r="L79" s="28"/>
      <c r="M79" s="36"/>
      <c r="N79" s="36"/>
      <c r="O79" s="36"/>
    </row>
    <row r="80" spans="2:15" ht="15.75" customHeight="1">
      <c r="B80" s="41" t="s">
        <v>91</v>
      </c>
      <c r="C80" s="43" t="s">
        <v>91</v>
      </c>
      <c r="D80" s="73">
        <v>-1.027970184</v>
      </c>
      <c r="E80" s="73">
        <v>-0.72006238599999994</v>
      </c>
      <c r="F80" s="73">
        <v>0.52459299999999998</v>
      </c>
      <c r="G80" s="73" t="s">
        <v>160</v>
      </c>
      <c r="H80" s="73" t="s">
        <v>160</v>
      </c>
      <c r="I80" s="39"/>
      <c r="J80" s="39"/>
      <c r="K80" s="39"/>
      <c r="L80" s="28"/>
      <c r="M80" s="36"/>
      <c r="N80" s="36"/>
      <c r="O80" s="36"/>
    </row>
    <row r="81" spans="2:15" ht="15.75" customHeight="1">
      <c r="B81" s="41" t="s">
        <v>73</v>
      </c>
      <c r="C81" s="43" t="s">
        <v>73</v>
      </c>
      <c r="D81" s="73" t="s">
        <v>160</v>
      </c>
      <c r="E81" s="73">
        <v>-1.4999999999999999E-2</v>
      </c>
      <c r="F81" s="73" t="s">
        <v>160</v>
      </c>
      <c r="G81" s="73" t="s">
        <v>160</v>
      </c>
      <c r="H81" s="73" t="s">
        <v>160</v>
      </c>
      <c r="I81" s="39"/>
      <c r="J81" s="39"/>
      <c r="K81" s="39"/>
      <c r="L81" s="28"/>
      <c r="M81" s="36"/>
      <c r="N81" s="36"/>
      <c r="O81" s="36"/>
    </row>
    <row r="82" spans="2:15" ht="15.75" customHeight="1">
      <c r="B82" s="41" t="s">
        <v>103</v>
      </c>
      <c r="C82" s="43" t="s">
        <v>61</v>
      </c>
      <c r="D82" s="73">
        <v>-0.55207041899999998</v>
      </c>
      <c r="E82" s="73">
        <v>-0.11632101</v>
      </c>
      <c r="F82" s="73">
        <v>-3.9217000000000002E-2</v>
      </c>
      <c r="G82" s="73">
        <v>0.42308992000000001</v>
      </c>
      <c r="H82" s="73">
        <v>-1.028964</v>
      </c>
      <c r="I82" s="39"/>
      <c r="J82" s="39"/>
      <c r="K82" s="39"/>
      <c r="L82" s="28"/>
      <c r="M82" s="36"/>
      <c r="N82" s="36"/>
      <c r="O82" s="36"/>
    </row>
    <row r="83" spans="2:15" ht="15.75" customHeight="1">
      <c r="B83" s="41" t="s">
        <v>62</v>
      </c>
      <c r="C83" s="43" t="s">
        <v>62</v>
      </c>
      <c r="D83" s="73">
        <v>-6.7441092000000008E-2</v>
      </c>
      <c r="E83" s="73">
        <v>-5.4764216999999997E-2</v>
      </c>
      <c r="F83" s="73">
        <v>-7.8312999999999994E-2</v>
      </c>
      <c r="G83" s="73">
        <v>-8.1527870000000016E-2</v>
      </c>
      <c r="H83" s="73">
        <v>-6.8396999999999999E-2</v>
      </c>
      <c r="I83" s="39"/>
      <c r="J83" s="39"/>
      <c r="K83" s="39"/>
      <c r="L83" s="28"/>
      <c r="M83" s="36"/>
      <c r="N83" s="36"/>
      <c r="O83" s="36"/>
    </row>
    <row r="84" spans="2:15" ht="15.75" customHeight="1">
      <c r="B84" s="41" t="s">
        <v>64</v>
      </c>
      <c r="C84" s="43" t="s">
        <v>64</v>
      </c>
      <c r="D84" s="73">
        <v>-3.7373904999999999E-2</v>
      </c>
      <c r="E84" s="73">
        <v>-3.4229576999999997E-2</v>
      </c>
      <c r="F84" s="73">
        <v>-3.2904000000000003E-2</v>
      </c>
      <c r="G84" s="73">
        <v>-3.6303740000000008E-2</v>
      </c>
      <c r="H84" s="73">
        <v>-0.128222</v>
      </c>
      <c r="I84" s="39"/>
      <c r="J84" s="39"/>
      <c r="K84" s="39"/>
      <c r="L84" s="28"/>
      <c r="M84" s="36"/>
      <c r="N84" s="36"/>
      <c r="O84" s="36"/>
    </row>
    <row r="85" spans="2:15" ht="15.75" customHeight="1">
      <c r="B85" s="41" t="s">
        <v>65</v>
      </c>
      <c r="C85" s="43" t="s">
        <v>65</v>
      </c>
      <c r="D85" s="73">
        <v>2.8068259040000001</v>
      </c>
      <c r="E85" s="73">
        <v>2.9388365890000001</v>
      </c>
      <c r="F85" s="73">
        <v>2.838498</v>
      </c>
      <c r="G85" s="73" t="s">
        <v>160</v>
      </c>
      <c r="H85" s="73" t="s">
        <v>160</v>
      </c>
      <c r="I85" s="39"/>
      <c r="J85" s="39"/>
      <c r="K85" s="39"/>
      <c r="L85" s="28"/>
      <c r="M85" s="36"/>
      <c r="N85" s="36"/>
      <c r="O85" s="36"/>
    </row>
    <row r="86" spans="2:15" ht="15.75" customHeight="1">
      <c r="B86" s="41" t="s">
        <v>142</v>
      </c>
      <c r="C86" s="43" t="s">
        <v>143</v>
      </c>
      <c r="D86" s="73" t="s">
        <v>160</v>
      </c>
      <c r="E86" s="73" t="s">
        <v>160</v>
      </c>
      <c r="F86" s="73" t="s">
        <v>160</v>
      </c>
      <c r="G86" s="73">
        <v>-1.6178950000000001E-2</v>
      </c>
      <c r="H86" s="73">
        <v>-4.5698000000000003E-2</v>
      </c>
      <c r="I86" s="39"/>
      <c r="J86" s="39"/>
      <c r="K86" s="39"/>
      <c r="L86" s="28"/>
      <c r="M86" s="36"/>
      <c r="N86" s="36"/>
      <c r="O86" s="36"/>
    </row>
    <row r="87" spans="2:15" ht="15.75" customHeight="1">
      <c r="B87" s="41" t="s">
        <v>92</v>
      </c>
      <c r="C87" s="43" t="s">
        <v>92</v>
      </c>
      <c r="D87" s="73">
        <v>1.072298121</v>
      </c>
      <c r="E87" s="73">
        <v>1.6733523100000001</v>
      </c>
      <c r="F87" s="73">
        <v>1.0933790000000001</v>
      </c>
      <c r="G87" s="73">
        <v>1.02749201</v>
      </c>
      <c r="H87" s="73" t="s">
        <v>160</v>
      </c>
      <c r="I87" s="39"/>
      <c r="J87" s="39"/>
      <c r="K87" s="39"/>
      <c r="L87" s="28"/>
      <c r="M87" s="36"/>
      <c r="N87" s="36"/>
      <c r="O87" s="36"/>
    </row>
    <row r="88" spans="2:15" ht="15.75" customHeight="1">
      <c r="B88" s="41" t="s">
        <v>144</v>
      </c>
      <c r="C88" s="43" t="s">
        <v>144</v>
      </c>
      <c r="D88" s="73" t="s">
        <v>160</v>
      </c>
      <c r="E88" s="73" t="s">
        <v>160</v>
      </c>
      <c r="F88" s="73" t="s">
        <v>160</v>
      </c>
      <c r="G88" s="73">
        <v>1.1969832699999998</v>
      </c>
      <c r="H88" s="73">
        <v>0.50132399999999999</v>
      </c>
      <c r="I88" s="39"/>
      <c r="J88" s="39"/>
      <c r="K88" s="39"/>
      <c r="L88" s="28"/>
      <c r="M88" s="36"/>
      <c r="N88" s="36"/>
      <c r="O88" s="36"/>
    </row>
    <row r="89" spans="2:15" ht="15.75" customHeight="1">
      <c r="B89" s="41" t="s">
        <v>66</v>
      </c>
      <c r="C89" s="43" t="s">
        <v>66</v>
      </c>
      <c r="D89" s="73">
        <v>-0.98490254300000002</v>
      </c>
      <c r="E89" s="73">
        <v>-0.25084319699999996</v>
      </c>
      <c r="F89" s="73">
        <v>-0.18692600000000001</v>
      </c>
      <c r="G89" s="73">
        <v>-0.23206684</v>
      </c>
      <c r="H89" s="73">
        <v>-0.33424399999999999</v>
      </c>
      <c r="I89" s="39"/>
      <c r="J89" s="39"/>
      <c r="K89" s="39"/>
      <c r="L89" s="28"/>
      <c r="M89" s="36"/>
      <c r="N89" s="36"/>
      <c r="O89" s="36"/>
    </row>
    <row r="90" spans="2:15" ht="15.75" customHeight="1">
      <c r="B90" s="41" t="s">
        <v>145</v>
      </c>
      <c r="C90" s="43" t="s">
        <v>145</v>
      </c>
      <c r="D90" s="73" t="s">
        <v>160</v>
      </c>
      <c r="E90" s="73" t="s">
        <v>160</v>
      </c>
      <c r="F90" s="73" t="s">
        <v>160</v>
      </c>
      <c r="G90" s="73">
        <v>2.1088254500000003</v>
      </c>
      <c r="H90" s="73">
        <v>1.24986</v>
      </c>
      <c r="I90" s="39"/>
      <c r="J90" s="39"/>
      <c r="K90" s="39"/>
      <c r="L90" s="28"/>
      <c r="M90" s="36"/>
      <c r="N90" s="36"/>
      <c r="O90" s="36"/>
    </row>
    <row r="91" spans="2:15" ht="15.75" customHeight="1">
      <c r="B91" s="41" t="s">
        <v>67</v>
      </c>
      <c r="C91" s="43" t="s">
        <v>67</v>
      </c>
      <c r="D91" s="73">
        <v>0.31736103900000007</v>
      </c>
      <c r="E91" s="73">
        <v>-4.9518110000001036E-3</v>
      </c>
      <c r="F91" s="73">
        <v>4.9189280000000002</v>
      </c>
      <c r="G91" s="73">
        <v>9.2767399299999997</v>
      </c>
      <c r="H91" s="73">
        <v>4.252033</v>
      </c>
      <c r="I91" s="39"/>
      <c r="J91" s="39"/>
      <c r="K91" s="39"/>
      <c r="L91" s="28"/>
      <c r="M91" s="36"/>
      <c r="N91" s="36"/>
      <c r="O91" s="36"/>
    </row>
    <row r="92" spans="2:15" ht="15.75" customHeight="1">
      <c r="B92" s="41" t="s">
        <v>76</v>
      </c>
      <c r="C92" s="43" t="s">
        <v>76</v>
      </c>
      <c r="D92" s="73">
        <v>-6.1067399999999996E-4</v>
      </c>
      <c r="E92" s="73">
        <v>-0.24183456099999998</v>
      </c>
      <c r="F92" s="73" t="s">
        <v>160</v>
      </c>
      <c r="G92" s="73" t="s">
        <v>160</v>
      </c>
      <c r="H92" s="73" t="s">
        <v>160</v>
      </c>
      <c r="I92" s="39"/>
      <c r="J92" s="39"/>
      <c r="K92" s="39"/>
      <c r="L92" s="28"/>
      <c r="M92" s="36"/>
      <c r="N92" s="36"/>
      <c r="O92" s="36"/>
    </row>
    <row r="93" spans="2:15" ht="15.75" customHeight="1">
      <c r="B93" s="41" t="s">
        <v>68</v>
      </c>
      <c r="C93" s="43" t="s">
        <v>68</v>
      </c>
      <c r="D93" s="73">
        <v>-0.50820599700000002</v>
      </c>
      <c r="E93" s="73">
        <v>-0.77627140500000003</v>
      </c>
      <c r="F93" s="73">
        <v>-1.1158E-2</v>
      </c>
      <c r="G93" s="73">
        <v>-0.34034036999999995</v>
      </c>
      <c r="H93" s="73" t="s">
        <v>160</v>
      </c>
      <c r="N93" s="36"/>
      <c r="O93" s="36"/>
    </row>
    <row r="94" spans="2:15" ht="15.75" customHeight="1">
      <c r="B94" s="41" t="s">
        <v>69</v>
      </c>
      <c r="C94" s="43" t="s">
        <v>69</v>
      </c>
      <c r="D94" s="73">
        <v>-0.59366480699999991</v>
      </c>
      <c r="E94" s="73">
        <v>-0.236381864</v>
      </c>
      <c r="F94" s="73">
        <v>-1.5169999999999999E-3</v>
      </c>
      <c r="G94" s="73" t="s">
        <v>160</v>
      </c>
      <c r="H94" s="73" t="s">
        <v>160</v>
      </c>
      <c r="N94" s="36"/>
      <c r="O94" s="36"/>
    </row>
    <row r="95" spans="2:15" ht="15.75" customHeight="1">
      <c r="B95" s="41" t="s">
        <v>133</v>
      </c>
      <c r="C95" s="43" t="s">
        <v>133</v>
      </c>
      <c r="D95" s="73" t="s">
        <v>160</v>
      </c>
      <c r="E95" s="73" t="s">
        <v>160</v>
      </c>
      <c r="F95" s="73">
        <v>1.141645</v>
      </c>
      <c r="G95" s="73">
        <v>1.97400329</v>
      </c>
      <c r="H95" s="73">
        <v>3.861005</v>
      </c>
      <c r="N95" s="36"/>
      <c r="O95" s="36"/>
    </row>
    <row r="96" spans="2:15" ht="15.75" customHeight="1">
      <c r="B96" s="41" t="s">
        <v>75</v>
      </c>
      <c r="C96" s="43" t="s">
        <v>75</v>
      </c>
      <c r="D96" s="73">
        <v>-6.0058752999999999E-2</v>
      </c>
      <c r="E96" s="73">
        <v>-0.38934682100000001</v>
      </c>
      <c r="F96" s="73">
        <v>-0.58531299999999997</v>
      </c>
      <c r="G96" s="73">
        <v>-0.99582903999999994</v>
      </c>
      <c r="H96" s="73">
        <v>-0.767849</v>
      </c>
      <c r="N96" s="36"/>
      <c r="O96" s="36"/>
    </row>
    <row r="97" spans="2:16" ht="15.75" customHeight="1">
      <c r="B97" s="41" t="s">
        <v>70</v>
      </c>
      <c r="C97" s="43" t="s">
        <v>70</v>
      </c>
      <c r="D97" s="73">
        <v>-0.39015422499999997</v>
      </c>
      <c r="E97" s="73">
        <v>0.47171733399999999</v>
      </c>
      <c r="F97" s="73">
        <v>2.11117</v>
      </c>
      <c r="G97" s="73">
        <v>2.26355679</v>
      </c>
      <c r="H97" s="73" t="s">
        <v>160</v>
      </c>
      <c r="N97" s="36"/>
      <c r="O97" s="36"/>
    </row>
    <row r="98" spans="2:16">
      <c r="B98" s="41" t="s">
        <v>146</v>
      </c>
      <c r="C98" s="43" t="s">
        <v>146</v>
      </c>
      <c r="D98" s="73" t="s">
        <v>160</v>
      </c>
      <c r="E98" s="73" t="s">
        <v>160</v>
      </c>
      <c r="F98" s="73" t="s">
        <v>160</v>
      </c>
      <c r="G98" s="73">
        <v>6.8085000000000007E-2</v>
      </c>
      <c r="H98" s="73">
        <v>-5.6793889999999996</v>
      </c>
      <c r="N98" s="36"/>
      <c r="O98" s="36"/>
    </row>
    <row r="99" spans="2:16">
      <c r="I99" s="28"/>
      <c r="J99" s="28"/>
      <c r="K99" s="28"/>
      <c r="L99" s="28"/>
      <c r="M99" s="36"/>
      <c r="N99" s="36"/>
      <c r="O99" s="36"/>
    </row>
    <row r="100" spans="2:16">
      <c r="B100" s="117" t="s">
        <v>161</v>
      </c>
      <c r="C100" s="118" t="s">
        <v>162</v>
      </c>
      <c r="I100" s="28"/>
      <c r="J100" s="28"/>
      <c r="K100" s="28"/>
      <c r="L100" s="28"/>
      <c r="M100" s="36"/>
      <c r="N100" s="36"/>
      <c r="O100" s="36"/>
    </row>
    <row r="101" spans="2:16">
      <c r="B101" s="41" t="s">
        <v>138</v>
      </c>
      <c r="C101" s="43" t="s">
        <v>138</v>
      </c>
      <c r="D101" s="73" t="s">
        <v>160</v>
      </c>
      <c r="E101" s="73" t="s">
        <v>160</v>
      </c>
      <c r="F101" s="73" t="s">
        <v>160</v>
      </c>
      <c r="G101" s="73">
        <v>-1.6170440000000001E-2</v>
      </c>
      <c r="H101" s="73" t="s">
        <v>160</v>
      </c>
      <c r="I101" s="28"/>
      <c r="J101" s="28"/>
      <c r="K101" s="28"/>
      <c r="L101" s="28"/>
      <c r="M101" s="36"/>
      <c r="N101" s="36"/>
      <c r="O101" s="36"/>
    </row>
    <row r="102" spans="2:16">
      <c r="B102" s="41" t="s">
        <v>135</v>
      </c>
      <c r="C102" s="43" t="s">
        <v>135</v>
      </c>
      <c r="D102" s="73" t="s">
        <v>160</v>
      </c>
      <c r="E102" s="73" t="s">
        <v>160</v>
      </c>
      <c r="F102" s="73">
        <v>-6.9449999999999998E-3</v>
      </c>
      <c r="G102" s="73" t="s">
        <v>160</v>
      </c>
      <c r="H102" s="73" t="s">
        <v>160</v>
      </c>
      <c r="I102" s="31"/>
      <c r="J102" s="33"/>
      <c r="K102" s="34"/>
      <c r="L102" s="36"/>
      <c r="M102" s="36"/>
      <c r="N102" s="36"/>
      <c r="O102" s="36"/>
    </row>
    <row r="103" spans="2:16">
      <c r="B103" s="41" t="s">
        <v>152</v>
      </c>
      <c r="C103" s="43" t="s">
        <v>152</v>
      </c>
      <c r="D103" s="73" t="s">
        <v>160</v>
      </c>
      <c r="E103" s="73" t="s">
        <v>160</v>
      </c>
      <c r="F103" s="73" t="s">
        <v>160</v>
      </c>
      <c r="G103" s="73" t="s">
        <v>160</v>
      </c>
      <c r="H103" s="73">
        <v>-3.5237999999999998E-2</v>
      </c>
      <c r="I103" s="31"/>
      <c r="J103" s="33"/>
      <c r="K103" s="34"/>
      <c r="L103" s="36"/>
      <c r="M103" s="36"/>
      <c r="N103" s="36"/>
      <c r="O103" s="36"/>
    </row>
    <row r="104" spans="2:16">
      <c r="B104" s="41" t="s">
        <v>153</v>
      </c>
      <c r="C104" s="43" t="s">
        <v>153</v>
      </c>
      <c r="D104" s="73" t="s">
        <v>160</v>
      </c>
      <c r="E104" s="73" t="s">
        <v>160</v>
      </c>
      <c r="F104" s="73" t="s">
        <v>160</v>
      </c>
      <c r="G104" s="73" t="s">
        <v>160</v>
      </c>
      <c r="H104" s="73">
        <v>-1.8600000000000001E-3</v>
      </c>
      <c r="N104" s="36"/>
      <c r="O104" s="36"/>
    </row>
    <row r="105" spans="2:16">
      <c r="B105" s="41" t="s">
        <v>45</v>
      </c>
      <c r="C105" s="43" t="s">
        <v>45</v>
      </c>
      <c r="D105" s="73">
        <v>0.5272556530000001</v>
      </c>
      <c r="E105" s="73">
        <v>0.56004837299999999</v>
      </c>
      <c r="F105" s="73">
        <v>0.57086000000000003</v>
      </c>
      <c r="G105" s="73" t="s">
        <v>160</v>
      </c>
      <c r="H105" s="73" t="s">
        <v>160</v>
      </c>
      <c r="N105" s="36"/>
      <c r="O105" s="36"/>
    </row>
    <row r="106" spans="2:16">
      <c r="B106" s="41" t="s">
        <v>155</v>
      </c>
      <c r="C106" s="43" t="s">
        <v>155</v>
      </c>
      <c r="D106" s="73" t="s">
        <v>160</v>
      </c>
      <c r="E106" s="73" t="s">
        <v>160</v>
      </c>
      <c r="F106" s="73" t="s">
        <v>160</v>
      </c>
      <c r="G106" s="73" t="s">
        <v>160</v>
      </c>
      <c r="H106" s="73">
        <v>-6.914E-3</v>
      </c>
      <c r="N106" s="36"/>
      <c r="O106" s="36"/>
    </row>
    <row r="107" spans="2:16">
      <c r="B107" s="41" t="s">
        <v>55</v>
      </c>
      <c r="C107" s="43" t="s">
        <v>55</v>
      </c>
      <c r="D107" s="73">
        <v>6.3917595000000008E-2</v>
      </c>
      <c r="E107" s="73">
        <v>0.14093145500000001</v>
      </c>
      <c r="F107" s="73">
        <v>7.2036000000000003E-2</v>
      </c>
      <c r="G107" s="73">
        <v>0.10799193000000001</v>
      </c>
      <c r="H107" s="73">
        <v>0.11669</v>
      </c>
      <c r="I107" s="31"/>
      <c r="J107" s="31"/>
      <c r="K107" s="33"/>
      <c r="L107" s="34"/>
      <c r="M107" s="36"/>
      <c r="N107" s="36"/>
      <c r="O107" s="36"/>
      <c r="P107" s="36"/>
    </row>
    <row r="108" spans="2:16">
      <c r="B108" s="41" t="s">
        <v>140</v>
      </c>
      <c r="C108" s="43" t="s">
        <v>140</v>
      </c>
      <c r="D108" s="73" t="s">
        <v>160</v>
      </c>
      <c r="E108" s="73" t="s">
        <v>160</v>
      </c>
      <c r="F108" s="73" t="s">
        <v>160</v>
      </c>
      <c r="G108" s="73">
        <v>2.1999900000000002E-3</v>
      </c>
      <c r="H108" s="73">
        <v>0.16289600000000001</v>
      </c>
      <c r="I108" s="31"/>
      <c r="J108" s="31"/>
      <c r="K108" s="33"/>
      <c r="L108" s="34"/>
      <c r="M108" s="36"/>
      <c r="N108" s="36"/>
      <c r="O108" s="36"/>
      <c r="P108" s="36"/>
    </row>
    <row r="109" spans="2:16">
      <c r="B109" s="41" t="s">
        <v>56</v>
      </c>
      <c r="C109" s="43" t="s">
        <v>56</v>
      </c>
      <c r="D109" s="73">
        <v>0.12091933799999999</v>
      </c>
      <c r="E109" s="73">
        <v>0.26743633500000003</v>
      </c>
      <c r="F109" s="73">
        <v>-1.572E-3</v>
      </c>
      <c r="G109" s="73" t="s">
        <v>160</v>
      </c>
      <c r="H109" s="73" t="s">
        <v>160</v>
      </c>
      <c r="O109" s="36"/>
      <c r="P109" s="36"/>
    </row>
    <row r="110" spans="2:16">
      <c r="B110" s="41" t="s">
        <v>90</v>
      </c>
      <c r="C110" s="43" t="s">
        <v>90</v>
      </c>
      <c r="D110" s="73" t="s">
        <v>160</v>
      </c>
      <c r="E110" s="73">
        <v>-6.3552499999999996E-4</v>
      </c>
      <c r="F110" s="73">
        <v>-1.84E-4</v>
      </c>
      <c r="G110" s="73" t="s">
        <v>160</v>
      </c>
      <c r="H110" s="73" t="s">
        <v>160</v>
      </c>
      <c r="O110" s="36"/>
      <c r="P110" s="36"/>
    </row>
    <row r="111" spans="2:16">
      <c r="B111" s="41" t="s">
        <v>131</v>
      </c>
      <c r="C111" s="43" t="s">
        <v>131</v>
      </c>
      <c r="D111" s="73" t="s">
        <v>160</v>
      </c>
      <c r="E111" s="73" t="s">
        <v>160</v>
      </c>
      <c r="F111" s="73">
        <v>-8.9899999999999995E-4</v>
      </c>
      <c r="G111" s="73" t="s">
        <v>160</v>
      </c>
      <c r="H111" s="73" t="s">
        <v>160</v>
      </c>
      <c r="I111" s="42"/>
      <c r="J111" s="42"/>
      <c r="K111" s="42"/>
      <c r="L111" s="42"/>
      <c r="M111" s="42"/>
      <c r="N111" s="42"/>
      <c r="O111" s="36"/>
      <c r="P111" s="36"/>
    </row>
    <row r="112" spans="2:16">
      <c r="B112" s="41" t="s">
        <v>63</v>
      </c>
      <c r="C112" s="43" t="s">
        <v>63</v>
      </c>
      <c r="D112" s="73">
        <v>0.70893172500000023</v>
      </c>
      <c r="E112" s="73">
        <v>0.69181149599999991</v>
      </c>
      <c r="F112" s="73">
        <v>0.733927</v>
      </c>
      <c r="G112" s="73">
        <v>0.77437670999999997</v>
      </c>
      <c r="H112" s="73">
        <v>0.81187399999999998</v>
      </c>
      <c r="I112" s="75"/>
      <c r="J112" s="75"/>
      <c r="K112" s="75"/>
      <c r="L112" s="75"/>
      <c r="M112" s="75"/>
      <c r="N112" s="72"/>
      <c r="O112" s="36"/>
      <c r="P112" s="36"/>
    </row>
    <row r="113" spans="1:16">
      <c r="A113">
        <v>163.83000000000001</v>
      </c>
      <c r="B113" s="41" t="s">
        <v>93</v>
      </c>
      <c r="C113" s="43" t="s">
        <v>93</v>
      </c>
      <c r="D113" s="73" t="s">
        <v>160</v>
      </c>
      <c r="E113" s="73">
        <v>-0.36909722500000003</v>
      </c>
      <c r="F113" s="73" t="s">
        <v>160</v>
      </c>
      <c r="G113" s="73" t="s">
        <v>160</v>
      </c>
      <c r="H113" s="73" t="s">
        <v>160</v>
      </c>
      <c r="O113" s="36"/>
      <c r="P113" s="36"/>
    </row>
    <row r="114" spans="1:16">
      <c r="B114" s="41" t="s">
        <v>132</v>
      </c>
      <c r="C114" s="43" t="s">
        <v>132</v>
      </c>
      <c r="D114" s="73" t="s">
        <v>160</v>
      </c>
      <c r="E114" s="73" t="s">
        <v>160</v>
      </c>
      <c r="F114" s="73">
        <v>-3.0780999999999999E-2</v>
      </c>
      <c r="G114" s="73">
        <v>-2.9942860000000002E-2</v>
      </c>
      <c r="H114" s="73" t="s">
        <v>160</v>
      </c>
      <c r="I114" s="31"/>
      <c r="J114" s="31"/>
      <c r="K114" s="33"/>
      <c r="L114" s="34"/>
      <c r="M114" s="36"/>
      <c r="N114" s="36"/>
      <c r="O114" s="36"/>
      <c r="P114" s="36"/>
    </row>
    <row r="115" spans="1:16">
      <c r="B115" s="41" t="s">
        <v>95</v>
      </c>
      <c r="C115" s="43" t="s">
        <v>97</v>
      </c>
      <c r="D115" s="73" t="s">
        <v>160</v>
      </c>
      <c r="E115" s="73">
        <v>3.3300000000000002E-4</v>
      </c>
      <c r="F115" s="73">
        <v>1.6590000000000001E-3</v>
      </c>
      <c r="G115" s="73">
        <v>0.66752</v>
      </c>
      <c r="H115" s="73" t="s">
        <v>160</v>
      </c>
      <c r="I115" s="31"/>
      <c r="J115" s="33"/>
      <c r="K115" s="34"/>
      <c r="L115" s="36"/>
      <c r="M115" s="36"/>
      <c r="N115" s="36"/>
      <c r="O115" s="36"/>
    </row>
    <row r="116" spans="1:16">
      <c r="I116" s="31"/>
      <c r="J116" s="33"/>
      <c r="K116" s="34"/>
      <c r="L116" s="36"/>
      <c r="M116" s="36"/>
      <c r="N116" s="36"/>
      <c r="O116" s="36"/>
    </row>
    <row r="117" spans="1:16">
      <c r="B117" s="41" t="s">
        <v>163</v>
      </c>
      <c r="C117" s="43" t="s">
        <v>164</v>
      </c>
      <c r="D117" s="73">
        <v>65.897000000000006</v>
      </c>
      <c r="E117" s="73">
        <v>87.156999999999996</v>
      </c>
      <c r="F117" s="73">
        <v>119.666</v>
      </c>
      <c r="G117" s="73">
        <v>96.183999999999997</v>
      </c>
      <c r="H117" s="73">
        <v>58.710999999999999</v>
      </c>
      <c r="I117" s="39"/>
      <c r="J117" s="39"/>
      <c r="K117" s="39"/>
      <c r="L117" s="28"/>
      <c r="M117" s="36"/>
      <c r="N117" s="36"/>
      <c r="O117" s="36"/>
    </row>
    <row r="118" spans="1:16">
      <c r="B118" s="41" t="s">
        <v>94</v>
      </c>
      <c r="C118" s="43" t="s">
        <v>96</v>
      </c>
      <c r="D118" s="73">
        <f>SUM(D25:D117)</f>
        <v>113.44719142100001</v>
      </c>
      <c r="E118" s="73">
        <f>SUM(E25:E117)</f>
        <v>158.33231381600001</v>
      </c>
      <c r="F118" s="73">
        <f>SUM(F25:F117)</f>
        <v>236.95298799999995</v>
      </c>
      <c r="G118" s="73">
        <f>SUM(G25:G117)</f>
        <v>238.27705135000002</v>
      </c>
      <c r="H118" s="73">
        <f>SUM(H25:H117)</f>
        <v>94.549977999999996</v>
      </c>
      <c r="I118" s="39"/>
      <c r="J118" s="39"/>
      <c r="K118" s="39"/>
      <c r="L118" s="28"/>
      <c r="M118" s="36"/>
      <c r="N118" s="36"/>
      <c r="O118" s="36"/>
    </row>
    <row r="119" spans="1:16">
      <c r="H119" s="31"/>
      <c r="N119" s="36"/>
      <c r="O119" s="36"/>
    </row>
    <row r="120" spans="1:16">
      <c r="C120" s="42" t="s">
        <v>19</v>
      </c>
      <c r="D120" s="42"/>
      <c r="E120" s="42"/>
      <c r="F120" s="42"/>
      <c r="G120" s="42"/>
      <c r="H120" s="39"/>
      <c r="N120" s="36"/>
      <c r="O120" s="36"/>
    </row>
    <row r="121" spans="1:16">
      <c r="C121" s="72" t="s">
        <v>20</v>
      </c>
      <c r="D121" s="75"/>
      <c r="E121" s="72"/>
      <c r="F121" s="72"/>
      <c r="G121" s="72"/>
      <c r="H121" s="39"/>
      <c r="N121" s="36"/>
      <c r="O121" s="36"/>
    </row>
    <row r="122" spans="1:16">
      <c r="I122" s="31"/>
      <c r="J122" s="33"/>
      <c r="K122" s="34"/>
      <c r="L122" s="36"/>
      <c r="M122" s="36"/>
      <c r="N122" s="36"/>
      <c r="O122" s="36"/>
    </row>
    <row r="123" spans="1:16">
      <c r="I123" s="31"/>
      <c r="J123" s="33"/>
      <c r="K123" s="34"/>
      <c r="L123" s="36"/>
      <c r="M123" s="36"/>
      <c r="N123" s="36"/>
      <c r="O123" s="36"/>
    </row>
    <row r="124" spans="1:16">
      <c r="I124" s="31"/>
      <c r="J124" s="33"/>
      <c r="K124" s="34"/>
      <c r="L124" s="36"/>
      <c r="M124" s="36"/>
      <c r="N124" s="36"/>
      <c r="O124" s="36"/>
    </row>
    <row r="125" spans="1:16">
      <c r="I125" s="31"/>
      <c r="J125" s="33"/>
      <c r="K125" s="34"/>
      <c r="L125" s="36"/>
      <c r="M125" s="36"/>
      <c r="N125" s="36"/>
      <c r="O125" s="36"/>
    </row>
    <row r="126" spans="1:16">
      <c r="I126" s="31"/>
      <c r="J126" s="33"/>
      <c r="K126" s="34"/>
      <c r="L126" s="36"/>
      <c r="M126" s="36"/>
      <c r="N126" s="36"/>
      <c r="O126" s="36"/>
    </row>
    <row r="127" spans="1:16">
      <c r="I127" s="31"/>
      <c r="J127" s="33"/>
      <c r="K127" s="34"/>
      <c r="L127" s="36"/>
      <c r="M127" s="36"/>
      <c r="N127" s="36"/>
      <c r="O127" s="36"/>
    </row>
    <row r="128" spans="1:16">
      <c r="I128" s="31"/>
      <c r="J128" s="33"/>
      <c r="K128" s="34"/>
      <c r="L128" s="36"/>
      <c r="M128" s="36"/>
      <c r="N128" s="36"/>
      <c r="O128" s="36"/>
    </row>
    <row r="129" spans="9:15">
      <c r="I129" s="31"/>
      <c r="J129" s="33"/>
      <c r="K129" s="34"/>
      <c r="L129" s="36"/>
      <c r="M129" s="36"/>
      <c r="N129" s="36"/>
      <c r="O129" s="36"/>
    </row>
    <row r="130" spans="9:15">
      <c r="I130" s="31"/>
      <c r="J130" s="33"/>
      <c r="K130" s="34"/>
      <c r="L130" s="36"/>
      <c r="M130" s="36"/>
      <c r="N130" s="36"/>
      <c r="O130" s="36"/>
    </row>
    <row r="131" spans="9:15">
      <c r="I131" s="31"/>
      <c r="J131" s="33"/>
      <c r="K131" s="34"/>
      <c r="L131" s="36"/>
      <c r="M131" s="36"/>
      <c r="N131" s="36"/>
      <c r="O131" s="36"/>
    </row>
    <row r="132" spans="9:15">
      <c r="I132" s="31"/>
      <c r="J132" s="33"/>
      <c r="K132" s="34"/>
      <c r="L132" s="36"/>
      <c r="M132" s="36"/>
      <c r="N132" s="36"/>
      <c r="O132" s="36"/>
    </row>
    <row r="133" spans="9:15">
      <c r="I133" s="31"/>
      <c r="J133" s="33"/>
      <c r="K133" s="34"/>
      <c r="L133" s="36"/>
      <c r="M133" s="36"/>
      <c r="N133" s="36"/>
      <c r="O133" s="36"/>
    </row>
    <row r="134" spans="9:15">
      <c r="I134" s="31"/>
      <c r="J134" s="33"/>
      <c r="K134" s="34"/>
      <c r="L134" s="36"/>
      <c r="M134" s="36"/>
      <c r="N134" s="36"/>
      <c r="O134" s="36"/>
    </row>
    <row r="135" spans="9:15">
      <c r="I135" s="31"/>
      <c r="J135" s="33"/>
      <c r="K135" s="34"/>
      <c r="L135" s="36"/>
      <c r="M135" s="36"/>
      <c r="N135" s="36"/>
      <c r="O135" s="36"/>
    </row>
    <row r="136" spans="9:15">
      <c r="I136" s="31"/>
      <c r="J136" s="33"/>
      <c r="K136" s="34"/>
      <c r="L136" s="36"/>
      <c r="M136" s="36"/>
      <c r="N136" s="36"/>
      <c r="O136" s="36"/>
    </row>
    <row r="137" spans="9:15">
      <c r="I137" s="31"/>
      <c r="J137" s="33"/>
      <c r="K137" s="34"/>
      <c r="L137" s="36"/>
      <c r="M137" s="36"/>
      <c r="N137" s="36"/>
      <c r="O137" s="36"/>
    </row>
    <row r="138" spans="9:15">
      <c r="I138" s="31"/>
      <c r="J138" s="33"/>
      <c r="K138" s="34"/>
      <c r="L138" s="36"/>
      <c r="M138" s="36"/>
      <c r="N138" s="36"/>
      <c r="O138" s="36"/>
    </row>
    <row r="139" spans="9:15">
      <c r="I139" s="31"/>
      <c r="J139" s="33"/>
      <c r="K139" s="34"/>
      <c r="L139" s="36"/>
      <c r="M139" s="36"/>
      <c r="N139" s="36"/>
      <c r="O139" s="36"/>
    </row>
    <row r="140" spans="9:15">
      <c r="I140" s="31"/>
      <c r="J140" s="33"/>
      <c r="K140" s="34"/>
      <c r="L140" s="36"/>
      <c r="M140" s="36"/>
      <c r="N140" s="36"/>
      <c r="O140" s="36"/>
    </row>
    <row r="141" spans="9:15">
      <c r="I141" s="31"/>
      <c r="J141" s="33"/>
      <c r="K141" s="34"/>
      <c r="L141" s="36"/>
      <c r="M141" s="36"/>
      <c r="N141" s="36"/>
      <c r="O141" s="36"/>
    </row>
    <row r="142" spans="9:15">
      <c r="I142" s="31"/>
      <c r="J142" s="33"/>
      <c r="K142" s="34"/>
      <c r="L142" s="36"/>
      <c r="M142" s="36"/>
      <c r="N142" s="36"/>
      <c r="O142" s="36"/>
    </row>
    <row r="143" spans="9:15">
      <c r="I143" s="31"/>
      <c r="J143" s="33"/>
      <c r="K143" s="34"/>
      <c r="L143" s="36"/>
      <c r="M143" s="36"/>
      <c r="N143" s="36"/>
      <c r="O143" s="36"/>
    </row>
    <row r="144" spans="9:15">
      <c r="I144" s="31"/>
      <c r="J144" s="33"/>
      <c r="K144" s="34"/>
      <c r="L144" s="36"/>
      <c r="M144" s="36"/>
      <c r="N144" s="36"/>
      <c r="O144" s="36"/>
    </row>
    <row r="145" spans="8:15">
      <c r="I145" s="31"/>
      <c r="J145" s="33"/>
      <c r="K145" s="34"/>
      <c r="L145" s="36"/>
      <c r="M145" s="36"/>
      <c r="N145" s="36"/>
      <c r="O145" s="36"/>
    </row>
    <row r="146" spans="8:15">
      <c r="H146" s="31"/>
      <c r="I146" s="31"/>
      <c r="J146" s="33"/>
      <c r="K146" s="34"/>
      <c r="L146" s="36"/>
      <c r="M146" s="36"/>
      <c r="N146" s="36"/>
      <c r="O146" s="36"/>
    </row>
    <row r="147" spans="8:15">
      <c r="H147" s="31"/>
      <c r="I147" s="31"/>
      <c r="J147" s="33"/>
      <c r="K147" s="34"/>
      <c r="L147" s="36"/>
      <c r="M147" s="36"/>
      <c r="N147" s="36"/>
      <c r="O147" s="36"/>
    </row>
    <row r="148" spans="8:15">
      <c r="H148" s="31"/>
      <c r="I148" s="31"/>
      <c r="J148" s="33"/>
      <c r="K148" s="34"/>
      <c r="L148" s="36"/>
      <c r="M148" s="36"/>
      <c r="N148" s="36"/>
      <c r="O148" s="36"/>
    </row>
    <row r="149" spans="8:15">
      <c r="H149" s="31"/>
      <c r="I149" s="31"/>
      <c r="J149" s="33"/>
      <c r="K149" s="34"/>
      <c r="L149" s="36"/>
      <c r="M149" s="36"/>
      <c r="N149" s="36"/>
      <c r="O149" s="36"/>
    </row>
    <row r="150" spans="8:15">
      <c r="J150" s="33"/>
      <c r="K150" s="34"/>
      <c r="L150" s="36"/>
      <c r="M150" s="36"/>
      <c r="N150" s="36"/>
      <c r="O150" s="36"/>
    </row>
    <row r="151" spans="8:15">
      <c r="H151" s="32"/>
      <c r="I151" s="32"/>
      <c r="J151" s="33"/>
      <c r="K151" s="34"/>
      <c r="L151" s="36"/>
      <c r="M151" s="36"/>
      <c r="N151" s="36"/>
      <c r="O151" s="36"/>
    </row>
    <row r="152" spans="8:15">
      <c r="J152" s="33"/>
      <c r="K152" s="34"/>
      <c r="L152" s="36"/>
      <c r="M152" s="36"/>
      <c r="N152" s="36"/>
      <c r="O152" s="3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A8B6-1F81-4D28-B438-801E46F578F5}">
  <dimension ref="B2:K97"/>
  <sheetViews>
    <sheetView workbookViewId="0">
      <selection activeCell="L23" sqref="L23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116" t="s">
        <v>157</v>
      </c>
      <c r="C2" s="116"/>
      <c r="D2" s="116"/>
      <c r="E2" s="116"/>
      <c r="F2" s="116"/>
      <c r="G2" s="116"/>
    </row>
    <row r="3" spans="2:8" ht="15" customHeight="1">
      <c r="B3" s="116"/>
      <c r="C3" s="116"/>
      <c r="D3" s="116"/>
      <c r="E3" s="116"/>
      <c r="F3" s="116"/>
      <c r="G3" s="116"/>
    </row>
    <row r="4" spans="2:8">
      <c r="B4" s="69" t="s">
        <v>126</v>
      </c>
    </row>
    <row r="5" spans="2:8">
      <c r="B5" s="68" t="s">
        <v>121</v>
      </c>
      <c r="C5" s="66" t="s">
        <v>120</v>
      </c>
      <c r="D5" s="67" t="s">
        <v>119</v>
      </c>
      <c r="E5" s="67" t="s">
        <v>118</v>
      </c>
      <c r="F5" s="67" t="s">
        <v>117</v>
      </c>
      <c r="G5" s="66" t="s">
        <v>102</v>
      </c>
    </row>
    <row r="6" spans="2:8">
      <c r="B6" s="76" t="s">
        <v>25</v>
      </c>
      <c r="C6" s="77">
        <v>4442546</v>
      </c>
      <c r="D6" s="78"/>
      <c r="E6" s="78">
        <v>13158</v>
      </c>
      <c r="F6" s="78">
        <v>49718</v>
      </c>
      <c r="G6" s="77">
        <v>4505422</v>
      </c>
      <c r="H6" s="83"/>
    </row>
    <row r="7" spans="2:8">
      <c r="B7" s="76" t="s">
        <v>138</v>
      </c>
      <c r="C7" s="77"/>
      <c r="D7" s="78"/>
      <c r="E7" s="78"/>
      <c r="F7" s="78"/>
      <c r="G7" s="77">
        <v>0</v>
      </c>
      <c r="H7" s="83"/>
    </row>
    <row r="8" spans="2:8">
      <c r="B8" s="76" t="s">
        <v>150</v>
      </c>
      <c r="C8" s="77">
        <v>-15575</v>
      </c>
      <c r="D8" s="78"/>
      <c r="E8" s="78"/>
      <c r="F8" s="78"/>
      <c r="G8" s="77">
        <v>-15575</v>
      </c>
      <c r="H8" s="83"/>
    </row>
    <row r="9" spans="2:8">
      <c r="B9" s="76" t="s">
        <v>80</v>
      </c>
      <c r="C9" s="77"/>
      <c r="D9" s="78"/>
      <c r="E9" s="78"/>
      <c r="F9" s="78"/>
      <c r="G9" s="77">
        <v>0</v>
      </c>
      <c r="H9" s="83"/>
    </row>
    <row r="10" spans="2:8">
      <c r="B10" s="76" t="s">
        <v>81</v>
      </c>
      <c r="C10" s="77">
        <v>-1536020</v>
      </c>
      <c r="D10" s="78"/>
      <c r="E10" s="78">
        <v>215463</v>
      </c>
      <c r="F10" s="78">
        <v>386231</v>
      </c>
      <c r="G10" s="77">
        <v>-934326</v>
      </c>
      <c r="H10" s="83"/>
    </row>
    <row r="11" spans="2:8">
      <c r="B11" s="76" t="s">
        <v>26</v>
      </c>
      <c r="C11" s="77"/>
      <c r="D11" s="78"/>
      <c r="E11" s="78"/>
      <c r="F11" s="78"/>
      <c r="G11" s="77">
        <v>0</v>
      </c>
      <c r="H11" s="83"/>
    </row>
    <row r="12" spans="2:8">
      <c r="B12" s="76" t="s">
        <v>27</v>
      </c>
      <c r="C12" s="77"/>
      <c r="D12" s="78"/>
      <c r="E12" s="78"/>
      <c r="F12" s="78"/>
      <c r="G12" s="77">
        <v>0</v>
      </c>
      <c r="H12" s="83"/>
    </row>
    <row r="13" spans="2:8">
      <c r="B13" s="76" t="s">
        <v>28</v>
      </c>
      <c r="C13" s="77"/>
      <c r="D13" s="78"/>
      <c r="E13" s="78"/>
      <c r="F13" s="78"/>
      <c r="G13" s="77">
        <v>0</v>
      </c>
      <c r="H13" s="83"/>
    </row>
    <row r="14" spans="2:8">
      <c r="B14" s="76" t="s">
        <v>29</v>
      </c>
      <c r="C14" s="77"/>
      <c r="D14" s="78"/>
      <c r="E14" s="78"/>
      <c r="F14" s="78"/>
      <c r="G14" s="77">
        <v>0</v>
      </c>
      <c r="H14" s="83"/>
    </row>
    <row r="15" spans="2:8">
      <c r="B15" s="76" t="s">
        <v>71</v>
      </c>
      <c r="C15" s="77">
        <v>3077241</v>
      </c>
      <c r="D15" s="78"/>
      <c r="E15" s="78"/>
      <c r="F15" s="78"/>
      <c r="G15" s="77">
        <v>3077241</v>
      </c>
      <c r="H15" s="83"/>
    </row>
    <row r="16" spans="2:8">
      <c r="B16" s="76" t="s">
        <v>30</v>
      </c>
      <c r="C16" s="77">
        <v>-243674</v>
      </c>
      <c r="D16" s="78"/>
      <c r="E16" s="78">
        <v>-4597</v>
      </c>
      <c r="F16" s="78"/>
      <c r="G16" s="77">
        <v>-248271</v>
      </c>
      <c r="H16" s="83"/>
    </row>
    <row r="17" spans="2:8">
      <c r="B17" s="76" t="str">
        <f>'[1]Rapportering av betalinger'!$A$13</f>
        <v>Chrysaor Norge AS</v>
      </c>
      <c r="C17" s="77">
        <v>-124617</v>
      </c>
      <c r="D17" s="78"/>
      <c r="E17" s="78"/>
      <c r="F17" s="78"/>
      <c r="G17" s="77">
        <v>-124617</v>
      </c>
      <c r="H17" s="83"/>
    </row>
    <row r="18" spans="2:8">
      <c r="B18" s="76" t="s">
        <v>116</v>
      </c>
      <c r="C18" s="77"/>
      <c r="D18" s="78"/>
      <c r="E18" s="78"/>
      <c r="F18" s="78"/>
      <c r="G18" s="77">
        <v>0</v>
      </c>
      <c r="H18" s="83"/>
    </row>
    <row r="19" spans="2:8">
      <c r="B19" s="76" t="s">
        <v>32</v>
      </c>
      <c r="C19" s="77"/>
      <c r="D19" s="78"/>
      <c r="E19" s="78"/>
      <c r="F19" s="78"/>
      <c r="G19" s="77">
        <v>0</v>
      </c>
      <c r="H19" s="83"/>
    </row>
    <row r="20" spans="2:8">
      <c r="B20" s="76" t="s">
        <v>33</v>
      </c>
      <c r="C20" s="77">
        <v>-139405</v>
      </c>
      <c r="D20" s="78"/>
      <c r="E20" s="78"/>
      <c r="F20" s="78"/>
      <c r="G20" s="77">
        <v>-139405</v>
      </c>
      <c r="H20" s="83"/>
    </row>
    <row r="21" spans="2:8">
      <c r="B21" s="76" t="s">
        <v>34</v>
      </c>
      <c r="C21" s="77">
        <v>3859667</v>
      </c>
      <c r="D21" s="78"/>
      <c r="E21" s="78">
        <v>68523</v>
      </c>
      <c r="F21" s="78">
        <v>459438</v>
      </c>
      <c r="G21" s="77">
        <v>4387628</v>
      </c>
      <c r="H21" s="83"/>
    </row>
    <row r="22" spans="2:8">
      <c r="B22" s="76" t="s">
        <v>18</v>
      </c>
      <c r="C22" s="77"/>
      <c r="D22" s="78"/>
      <c r="E22" s="78"/>
      <c r="F22" s="78"/>
      <c r="G22" s="77">
        <v>0</v>
      </c>
      <c r="H22" s="83"/>
    </row>
    <row r="23" spans="2:8">
      <c r="B23" s="76" t="s">
        <v>35</v>
      </c>
      <c r="C23" s="77"/>
      <c r="D23" s="78"/>
      <c r="E23" s="78"/>
      <c r="F23" s="78"/>
      <c r="G23" s="77">
        <v>0</v>
      </c>
      <c r="H23" s="83"/>
    </row>
    <row r="24" spans="2:8">
      <c r="B24" s="76" t="s">
        <v>74</v>
      </c>
      <c r="C24" s="77"/>
      <c r="D24" s="78"/>
      <c r="E24" s="78"/>
      <c r="F24" s="78"/>
      <c r="G24" s="77">
        <v>0</v>
      </c>
      <c r="H24" s="83"/>
    </row>
    <row r="25" spans="2:8">
      <c r="B25" s="76" t="s">
        <v>36</v>
      </c>
      <c r="C25" s="77"/>
      <c r="D25" s="78"/>
      <c r="E25" s="78"/>
      <c r="F25" s="78"/>
      <c r="G25" s="77">
        <v>0</v>
      </c>
      <c r="H25" s="83"/>
    </row>
    <row r="26" spans="2:8">
      <c r="B26" s="76" t="s">
        <v>82</v>
      </c>
      <c r="C26" s="77">
        <v>-1515158</v>
      </c>
      <c r="D26" s="78"/>
      <c r="E26" s="78">
        <v>36777</v>
      </c>
      <c r="F26" s="78"/>
      <c r="G26" s="77">
        <v>-1478381</v>
      </c>
      <c r="H26" s="83"/>
    </row>
    <row r="27" spans="2:8">
      <c r="B27" s="76" t="s">
        <v>129</v>
      </c>
      <c r="C27" s="77">
        <v>-508478</v>
      </c>
      <c r="D27" s="78"/>
      <c r="E27" s="78"/>
      <c r="F27" s="78"/>
      <c r="G27" s="77">
        <v>-508478</v>
      </c>
      <c r="H27" s="83"/>
    </row>
    <row r="28" spans="2:8">
      <c r="B28" s="76" t="s">
        <v>37</v>
      </c>
      <c r="C28" s="77"/>
      <c r="D28" s="78"/>
      <c r="E28" s="78"/>
      <c r="F28" s="78"/>
      <c r="G28" s="77">
        <v>0</v>
      </c>
      <c r="H28" s="83"/>
    </row>
    <row r="29" spans="2:8">
      <c r="B29" s="76" t="s">
        <v>151</v>
      </c>
      <c r="C29" s="77">
        <v>426955</v>
      </c>
      <c r="D29" s="78"/>
      <c r="E29" s="78"/>
      <c r="F29" s="78"/>
      <c r="G29" s="77">
        <v>426955</v>
      </c>
      <c r="H29" s="83"/>
    </row>
    <row r="30" spans="2:8">
      <c r="B30" s="76" t="s">
        <v>152</v>
      </c>
      <c r="C30" s="77">
        <v>-35238</v>
      </c>
      <c r="D30" s="78"/>
      <c r="E30" s="78"/>
      <c r="F30" s="78"/>
      <c r="G30" s="77">
        <v>-35238</v>
      </c>
      <c r="H30" s="83"/>
    </row>
    <row r="31" spans="2:8">
      <c r="B31" s="76" t="s">
        <v>38</v>
      </c>
      <c r="C31" s="77">
        <v>-542767</v>
      </c>
      <c r="D31" s="78"/>
      <c r="E31" s="78"/>
      <c r="F31" s="78"/>
      <c r="G31" s="77">
        <v>-542767</v>
      </c>
      <c r="H31" s="83"/>
    </row>
    <row r="32" spans="2:8">
      <c r="B32" s="76" t="s">
        <v>72</v>
      </c>
      <c r="C32" s="77"/>
      <c r="D32" s="78"/>
      <c r="E32" s="78"/>
      <c r="F32" s="78"/>
      <c r="G32" s="77">
        <v>0</v>
      </c>
      <c r="H32" s="83"/>
    </row>
    <row r="33" spans="2:8">
      <c r="B33" s="76" t="s">
        <v>39</v>
      </c>
      <c r="C33" s="77"/>
      <c r="D33" s="78"/>
      <c r="E33" s="78"/>
      <c r="F33" s="78"/>
      <c r="G33" s="77">
        <v>0</v>
      </c>
      <c r="H33" s="83"/>
    </row>
    <row r="34" spans="2:8">
      <c r="B34" s="76" t="s">
        <v>40</v>
      </c>
      <c r="C34" s="77"/>
      <c r="D34" s="78"/>
      <c r="E34" s="78"/>
      <c r="F34" s="78"/>
      <c r="G34" s="77">
        <v>0</v>
      </c>
      <c r="H34" s="83"/>
    </row>
    <row r="35" spans="2:8">
      <c r="B35" s="76" t="s">
        <v>83</v>
      </c>
      <c r="C35" s="77">
        <v>24422319</v>
      </c>
      <c r="D35" s="78"/>
      <c r="E35" s="78">
        <v>699966</v>
      </c>
      <c r="F35" s="78">
        <v>4278212</v>
      </c>
      <c r="G35" s="77">
        <v>29400497</v>
      </c>
      <c r="H35" s="83"/>
    </row>
    <row r="36" spans="2:8">
      <c r="B36" s="76" t="s">
        <v>110</v>
      </c>
      <c r="C36" s="77">
        <v>-5243548</v>
      </c>
      <c r="D36" s="78"/>
      <c r="E36" s="78"/>
      <c r="F36" s="78"/>
      <c r="G36" s="77">
        <v>-5243548</v>
      </c>
      <c r="H36" s="83"/>
    </row>
    <row r="37" spans="2:8">
      <c r="B37" s="76" t="s">
        <v>84</v>
      </c>
      <c r="C37" s="77"/>
      <c r="D37" s="78"/>
      <c r="E37" s="78"/>
      <c r="F37" s="78"/>
      <c r="G37" s="77">
        <v>0</v>
      </c>
      <c r="H37" s="83"/>
    </row>
    <row r="38" spans="2:8">
      <c r="B38" s="76" t="s">
        <v>42</v>
      </c>
      <c r="C38" s="77"/>
      <c r="D38" s="78"/>
      <c r="E38" s="78"/>
      <c r="F38" s="78"/>
      <c r="G38" s="77">
        <v>0</v>
      </c>
      <c r="H38" s="83"/>
    </row>
    <row r="39" spans="2:8">
      <c r="B39" s="76" t="s">
        <v>43</v>
      </c>
      <c r="C39" s="77"/>
      <c r="D39" s="78"/>
      <c r="E39" s="78"/>
      <c r="F39" s="78"/>
      <c r="G39" s="77">
        <v>0</v>
      </c>
      <c r="H39" s="83"/>
    </row>
    <row r="40" spans="2:8">
      <c r="B40" s="76" t="s">
        <v>153</v>
      </c>
      <c r="C40" s="77">
        <v>-1860</v>
      </c>
      <c r="D40" s="78"/>
      <c r="E40" s="78"/>
      <c r="F40" s="78"/>
      <c r="G40" s="77">
        <v>-1860</v>
      </c>
      <c r="H40" s="83"/>
    </row>
    <row r="41" spans="2:8">
      <c r="B41" s="76" t="s">
        <v>44</v>
      </c>
      <c r="C41" s="77">
        <v>-639263</v>
      </c>
      <c r="D41" s="78"/>
      <c r="E41" s="78"/>
      <c r="F41" s="78"/>
      <c r="G41" s="77">
        <v>-639263</v>
      </c>
      <c r="H41" s="83"/>
    </row>
    <row r="42" spans="2:8">
      <c r="B42" s="76" t="s">
        <v>85</v>
      </c>
      <c r="C42" s="77">
        <v>329090</v>
      </c>
      <c r="D42" s="78"/>
      <c r="E42" s="78">
        <v>2069</v>
      </c>
      <c r="F42" s="78"/>
      <c r="G42" s="77">
        <v>331159</v>
      </c>
      <c r="H42" s="83"/>
    </row>
    <row r="43" spans="2:8">
      <c r="B43" s="76" t="s">
        <v>45</v>
      </c>
      <c r="C43" s="77"/>
      <c r="D43" s="78"/>
      <c r="E43" s="78"/>
      <c r="F43" s="78"/>
      <c r="G43" s="77">
        <v>0</v>
      </c>
      <c r="H43" s="83"/>
    </row>
    <row r="44" spans="2:8">
      <c r="B44" s="76" t="s">
        <v>86</v>
      </c>
      <c r="C44" s="77">
        <v>-237979</v>
      </c>
      <c r="D44" s="78"/>
      <c r="E44" s="78"/>
      <c r="F44" s="78"/>
      <c r="G44" s="77">
        <v>-237979</v>
      </c>
      <c r="H44" s="83"/>
    </row>
    <row r="45" spans="2:8">
      <c r="B45" s="76" t="s">
        <v>46</v>
      </c>
      <c r="C45" s="77">
        <v>-816449</v>
      </c>
      <c r="D45" s="78"/>
      <c r="E45" s="78"/>
      <c r="F45" s="78"/>
      <c r="G45" s="77">
        <v>-816449</v>
      </c>
      <c r="H45" s="83"/>
    </row>
    <row r="46" spans="2:8">
      <c r="B46" s="76" t="s">
        <v>47</v>
      </c>
      <c r="C46" s="77">
        <v>-167716</v>
      </c>
      <c r="D46" s="78"/>
      <c r="E46" s="78"/>
      <c r="F46" s="78"/>
      <c r="G46" s="77">
        <v>-167716</v>
      </c>
      <c r="H46" s="83"/>
    </row>
    <row r="47" spans="2:8">
      <c r="B47" s="76" t="s">
        <v>147</v>
      </c>
      <c r="C47" s="77">
        <v>-2204</v>
      </c>
      <c r="D47" s="78"/>
      <c r="E47" s="78"/>
      <c r="F47" s="78"/>
      <c r="G47" s="77">
        <v>-2204</v>
      </c>
      <c r="H47" s="83"/>
    </row>
    <row r="48" spans="2:8">
      <c r="B48" s="76" t="s">
        <v>49</v>
      </c>
      <c r="C48" s="77">
        <v>-108987</v>
      </c>
      <c r="D48" s="78"/>
      <c r="E48" s="78"/>
      <c r="F48" s="78"/>
      <c r="G48" s="77">
        <v>-108987</v>
      </c>
      <c r="H48" s="83"/>
    </row>
    <row r="49" spans="2:8">
      <c r="B49" s="76" t="s">
        <v>50</v>
      </c>
      <c r="C49" s="77">
        <v>4065934</v>
      </c>
      <c r="D49" s="78"/>
      <c r="E49" s="78">
        <v>168913</v>
      </c>
      <c r="F49" s="78">
        <v>105862</v>
      </c>
      <c r="G49" s="77">
        <v>4340709</v>
      </c>
      <c r="H49" s="83"/>
    </row>
    <row r="50" spans="2:8">
      <c r="B50" s="76" t="s">
        <v>87</v>
      </c>
      <c r="C50" s="77">
        <v>-73634</v>
      </c>
      <c r="D50" s="78"/>
      <c r="E50" s="78"/>
      <c r="F50" s="78"/>
      <c r="G50" s="77">
        <v>-73634</v>
      </c>
      <c r="H50" s="83"/>
    </row>
    <row r="51" spans="2:8">
      <c r="B51" s="76" t="s">
        <v>51</v>
      </c>
      <c r="C51" s="77"/>
      <c r="D51" s="78"/>
      <c r="E51" s="78"/>
      <c r="F51" s="78"/>
      <c r="G51" s="77">
        <v>0</v>
      </c>
      <c r="H51" s="83"/>
    </row>
    <row r="52" spans="2:8">
      <c r="B52" s="76" t="s">
        <v>154</v>
      </c>
      <c r="C52" s="77">
        <v>-304434</v>
      </c>
      <c r="D52" s="78"/>
      <c r="E52" s="78"/>
      <c r="F52" s="78"/>
      <c r="G52" s="77">
        <v>-304434</v>
      </c>
      <c r="H52" s="83"/>
    </row>
    <row r="53" spans="2:8">
      <c r="B53" s="76" t="s">
        <v>52</v>
      </c>
      <c r="C53" s="77">
        <v>-66132</v>
      </c>
      <c r="D53" s="78"/>
      <c r="E53" s="78"/>
      <c r="F53" s="78"/>
      <c r="G53" s="77">
        <v>-66132</v>
      </c>
      <c r="H53" s="83"/>
    </row>
    <row r="54" spans="2:8">
      <c r="B54" s="76" t="s">
        <v>53</v>
      </c>
      <c r="C54" s="77">
        <v>-615837</v>
      </c>
      <c r="D54" s="78"/>
      <c r="E54" s="78">
        <v>-1611</v>
      </c>
      <c r="F54" s="78"/>
      <c r="G54" s="77">
        <v>-617448</v>
      </c>
      <c r="H54" s="83"/>
    </row>
    <row r="55" spans="2:8">
      <c r="B55" s="76" t="s">
        <v>155</v>
      </c>
      <c r="C55" s="77">
        <v>-6914</v>
      </c>
      <c r="D55" s="78"/>
      <c r="E55" s="78"/>
      <c r="F55" s="78"/>
      <c r="G55" s="77">
        <v>-6914</v>
      </c>
      <c r="H55" s="83"/>
    </row>
    <row r="56" spans="2:8">
      <c r="B56" s="76" t="s">
        <v>88</v>
      </c>
      <c r="C56" s="77">
        <v>-313156</v>
      </c>
      <c r="D56" s="78"/>
      <c r="E56" s="78">
        <v>57768</v>
      </c>
      <c r="F56" s="78">
        <v>53755</v>
      </c>
      <c r="G56" s="77">
        <v>-201633</v>
      </c>
      <c r="H56" s="83"/>
    </row>
    <row r="57" spans="2:8">
      <c r="B57" s="76" t="s">
        <v>54</v>
      </c>
      <c r="C57" s="77"/>
      <c r="D57" s="78"/>
      <c r="E57" s="78"/>
      <c r="F57" s="78"/>
      <c r="G57" s="77">
        <v>0</v>
      </c>
      <c r="H57" s="83"/>
    </row>
    <row r="58" spans="2:8">
      <c r="B58" s="76" t="s">
        <v>55</v>
      </c>
      <c r="C58" s="77">
        <v>116690</v>
      </c>
      <c r="D58" s="78"/>
      <c r="E58" s="78"/>
      <c r="F58" s="78"/>
      <c r="G58" s="77">
        <v>116690</v>
      </c>
      <c r="H58" s="83"/>
    </row>
    <row r="59" spans="2:8">
      <c r="B59" s="76" t="s">
        <v>140</v>
      </c>
      <c r="C59" s="77">
        <v>162896</v>
      </c>
      <c r="D59" s="78"/>
      <c r="E59" s="78"/>
      <c r="F59" s="78"/>
      <c r="G59" s="77">
        <v>162896</v>
      </c>
      <c r="H59" s="83"/>
    </row>
    <row r="60" spans="2:8">
      <c r="B60" s="76" t="s">
        <v>56</v>
      </c>
      <c r="C60" s="77"/>
      <c r="D60" s="78"/>
      <c r="E60" s="78"/>
      <c r="F60" s="78"/>
      <c r="G60" s="77">
        <v>0</v>
      </c>
      <c r="H60" s="83"/>
    </row>
    <row r="61" spans="2:8">
      <c r="B61" s="76" t="s">
        <v>77</v>
      </c>
      <c r="C61" s="77"/>
      <c r="D61" s="78"/>
      <c r="E61" s="78"/>
      <c r="F61" s="78"/>
      <c r="G61" s="77">
        <v>0</v>
      </c>
      <c r="H61" s="83"/>
    </row>
    <row r="62" spans="2:8">
      <c r="B62" s="76" t="s">
        <v>57</v>
      </c>
      <c r="C62" s="77"/>
      <c r="D62" s="78"/>
      <c r="E62" s="78"/>
      <c r="F62" s="78"/>
      <c r="G62" s="77">
        <v>0</v>
      </c>
      <c r="H62" s="83"/>
    </row>
    <row r="63" spans="2:8">
      <c r="B63" s="76" t="s">
        <v>89</v>
      </c>
      <c r="C63" s="77">
        <v>-165807</v>
      </c>
      <c r="D63" s="78"/>
      <c r="E63" s="78">
        <v>25064</v>
      </c>
      <c r="F63" s="78">
        <v>73161</v>
      </c>
      <c r="G63" s="77">
        <v>-67582</v>
      </c>
      <c r="H63" s="83"/>
    </row>
    <row r="64" spans="2:8">
      <c r="B64" s="76" t="s">
        <v>58</v>
      </c>
      <c r="C64" s="77">
        <v>651690</v>
      </c>
      <c r="D64" s="78"/>
      <c r="E64" s="78">
        <v>32411</v>
      </c>
      <c r="F64" s="78"/>
      <c r="G64" s="77">
        <v>684101</v>
      </c>
      <c r="H64" s="83"/>
    </row>
    <row r="65" spans="2:8">
      <c r="B65" s="76" t="s">
        <v>141</v>
      </c>
      <c r="C65" s="77">
        <v>-285591</v>
      </c>
      <c r="D65" s="78"/>
      <c r="E65" s="78"/>
      <c r="F65" s="78"/>
      <c r="G65" s="77">
        <v>-285591</v>
      </c>
      <c r="H65" s="83"/>
    </row>
    <row r="66" spans="2:8">
      <c r="B66" s="76" t="s">
        <v>130</v>
      </c>
      <c r="C66" s="77">
        <v>-449568</v>
      </c>
      <c r="D66" s="78"/>
      <c r="E66" s="78"/>
      <c r="F66" s="78"/>
      <c r="G66" s="77">
        <v>-449568</v>
      </c>
      <c r="H66" s="83"/>
    </row>
    <row r="67" spans="2:8">
      <c r="B67" s="76" t="s">
        <v>59</v>
      </c>
      <c r="C67" s="77">
        <v>-145554</v>
      </c>
      <c r="D67" s="78"/>
      <c r="E67" s="78"/>
      <c r="F67" s="78"/>
      <c r="G67" s="77">
        <v>-145554</v>
      </c>
      <c r="H67" s="83"/>
    </row>
    <row r="68" spans="2:8">
      <c r="B68" s="76" t="s">
        <v>90</v>
      </c>
      <c r="C68" s="77"/>
      <c r="D68" s="78"/>
      <c r="E68" s="78"/>
      <c r="F68" s="78"/>
      <c r="G68" s="77">
        <v>0</v>
      </c>
      <c r="H68" s="83"/>
    </row>
    <row r="69" spans="2:8">
      <c r="B69" s="76" t="s">
        <v>60</v>
      </c>
      <c r="C69" s="77">
        <v>-754099</v>
      </c>
      <c r="D69" s="78"/>
      <c r="E69" s="78"/>
      <c r="F69" s="78"/>
      <c r="G69" s="77">
        <v>-754099</v>
      </c>
      <c r="H69" s="83"/>
    </row>
    <row r="70" spans="2:8">
      <c r="B70" s="76" t="s">
        <v>91</v>
      </c>
      <c r="C70" s="77"/>
      <c r="D70" s="78"/>
      <c r="E70" s="78"/>
      <c r="F70" s="78"/>
      <c r="G70" s="77">
        <v>0</v>
      </c>
      <c r="H70" s="83"/>
    </row>
    <row r="71" spans="2:8">
      <c r="B71" s="76" t="s">
        <v>73</v>
      </c>
      <c r="C71" s="77"/>
      <c r="D71" s="78"/>
      <c r="E71" s="78"/>
      <c r="F71" s="78"/>
      <c r="G71" s="77">
        <v>0</v>
      </c>
      <c r="H71" s="83"/>
    </row>
    <row r="72" spans="2:8">
      <c r="B72" s="76" t="s">
        <v>131</v>
      </c>
      <c r="C72" s="77"/>
      <c r="D72" s="78"/>
      <c r="E72" s="78"/>
      <c r="F72" s="78"/>
      <c r="G72" s="77">
        <v>0</v>
      </c>
      <c r="H72" s="83"/>
    </row>
    <row r="73" spans="2:8">
      <c r="B73" s="76" t="s">
        <v>103</v>
      </c>
      <c r="C73" s="77">
        <v>-1051129</v>
      </c>
      <c r="D73" s="78"/>
      <c r="E73" s="78">
        <v>11065</v>
      </c>
      <c r="F73" s="78">
        <v>11100</v>
      </c>
      <c r="G73" s="77">
        <v>-1028964</v>
      </c>
      <c r="H73" s="83"/>
    </row>
    <row r="74" spans="2:8">
      <c r="B74" s="76" t="s">
        <v>62</v>
      </c>
      <c r="C74" s="77">
        <v>-68397</v>
      </c>
      <c r="D74" s="78"/>
      <c r="E74" s="78"/>
      <c r="F74" s="78"/>
      <c r="G74" s="77">
        <v>-68397</v>
      </c>
      <c r="H74" s="83"/>
    </row>
    <row r="75" spans="2:8">
      <c r="B75" s="76" t="s">
        <v>63</v>
      </c>
      <c r="C75" s="77">
        <v>811874</v>
      </c>
      <c r="D75" s="78"/>
      <c r="E75" s="78"/>
      <c r="F75" s="78"/>
      <c r="G75" s="77">
        <v>811874</v>
      </c>
      <c r="H75" s="83"/>
    </row>
    <row r="76" spans="2:8">
      <c r="B76" s="76" t="s">
        <v>64</v>
      </c>
      <c r="C76" s="77">
        <v>-128222</v>
      </c>
      <c r="D76" s="78"/>
      <c r="E76" s="78"/>
      <c r="F76" s="78"/>
      <c r="G76" s="77">
        <v>-128222</v>
      </c>
      <c r="H76" s="83"/>
    </row>
    <row r="77" spans="2:8">
      <c r="B77" s="76" t="s">
        <v>65</v>
      </c>
      <c r="C77" s="77"/>
      <c r="D77" s="78"/>
      <c r="E77" s="78"/>
      <c r="F77" s="78"/>
      <c r="G77" s="77">
        <v>0</v>
      </c>
      <c r="H77" s="83"/>
    </row>
    <row r="78" spans="2:8">
      <c r="B78" s="76" t="s">
        <v>142</v>
      </c>
      <c r="C78" s="77">
        <v>-45698</v>
      </c>
      <c r="D78" s="78"/>
      <c r="E78" s="78"/>
      <c r="F78" s="78"/>
      <c r="G78" s="77">
        <v>-45698</v>
      </c>
      <c r="H78" s="83"/>
    </row>
    <row r="79" spans="2:8">
      <c r="B79" s="76" t="s">
        <v>92</v>
      </c>
      <c r="C79" s="77"/>
      <c r="D79" s="78"/>
      <c r="E79" s="78"/>
      <c r="F79" s="78"/>
      <c r="G79" s="77">
        <v>0</v>
      </c>
      <c r="H79" s="83"/>
    </row>
    <row r="80" spans="2:8">
      <c r="B80" s="76" t="s">
        <v>144</v>
      </c>
      <c r="C80" s="77">
        <v>495886</v>
      </c>
      <c r="D80" s="78"/>
      <c r="E80" s="78">
        <v>5438</v>
      </c>
      <c r="F80" s="78"/>
      <c r="G80" s="77">
        <v>501324</v>
      </c>
      <c r="H80" s="83"/>
    </row>
    <row r="81" spans="2:11">
      <c r="B81" s="76" t="s">
        <v>66</v>
      </c>
      <c r="C81" s="77">
        <v>-334244</v>
      </c>
      <c r="D81" s="78"/>
      <c r="E81" s="78"/>
      <c r="F81" s="78"/>
      <c r="G81" s="77">
        <v>-334244</v>
      </c>
      <c r="H81" s="83"/>
    </row>
    <row r="82" spans="2:11">
      <c r="B82" s="76" t="s">
        <v>145</v>
      </c>
      <c r="C82" s="77">
        <v>1244199</v>
      </c>
      <c r="D82" s="78"/>
      <c r="E82" s="78">
        <v>5661</v>
      </c>
      <c r="F82" s="78"/>
      <c r="G82" s="77">
        <v>1249860</v>
      </c>
      <c r="H82" s="83"/>
    </row>
    <row r="83" spans="2:11">
      <c r="B83" s="76" t="s">
        <v>93</v>
      </c>
      <c r="C83" s="77"/>
      <c r="D83" s="78"/>
      <c r="E83" s="78"/>
      <c r="F83" s="78"/>
      <c r="G83" s="77">
        <v>0</v>
      </c>
      <c r="H83" s="83"/>
    </row>
    <row r="84" spans="2:11">
      <c r="B84" s="76" t="s">
        <v>67</v>
      </c>
      <c r="C84" s="77">
        <v>4269792</v>
      </c>
      <c r="D84" s="78"/>
      <c r="E84" s="78">
        <v>-17759</v>
      </c>
      <c r="F84" s="78"/>
      <c r="G84" s="77">
        <v>4252033</v>
      </c>
      <c r="H84" s="83"/>
    </row>
    <row r="85" spans="2:11">
      <c r="B85" s="76" t="s">
        <v>76</v>
      </c>
      <c r="C85" s="77"/>
      <c r="D85" s="78"/>
      <c r="E85" s="78"/>
      <c r="F85" s="78"/>
      <c r="G85" s="77">
        <v>0</v>
      </c>
      <c r="H85" s="83"/>
    </row>
    <row r="86" spans="2:11">
      <c r="B86" s="76" t="s">
        <v>68</v>
      </c>
      <c r="C86" s="77"/>
      <c r="D86" s="78"/>
      <c r="E86" s="78"/>
      <c r="F86" s="78"/>
      <c r="G86" s="77">
        <v>0</v>
      </c>
      <c r="H86" s="83"/>
      <c r="K86" s="83"/>
    </row>
    <row r="87" spans="2:11">
      <c r="B87" s="76" t="s">
        <v>132</v>
      </c>
      <c r="C87" s="77"/>
      <c r="D87" s="78"/>
      <c r="E87" s="78"/>
      <c r="F87" s="78"/>
      <c r="G87" s="77">
        <v>0</v>
      </c>
      <c r="H87" s="83"/>
    </row>
    <row r="88" spans="2:11">
      <c r="B88" s="76" t="s">
        <v>69</v>
      </c>
      <c r="C88" s="77"/>
      <c r="D88" s="78"/>
      <c r="E88" s="78"/>
      <c r="F88" s="78"/>
      <c r="G88" s="77">
        <v>0</v>
      </c>
      <c r="H88" s="83"/>
    </row>
    <row r="89" spans="2:11">
      <c r="B89" s="76" t="s">
        <v>133</v>
      </c>
      <c r="C89" s="77">
        <v>3738988</v>
      </c>
      <c r="D89" s="78"/>
      <c r="E89" s="78">
        <v>28549</v>
      </c>
      <c r="F89" s="78">
        <v>93468</v>
      </c>
      <c r="G89" s="77">
        <v>3861005</v>
      </c>
      <c r="H89" s="83"/>
    </row>
    <row r="90" spans="2:11">
      <c r="B90" s="76" t="s">
        <v>75</v>
      </c>
      <c r="C90" s="77">
        <v>-775805</v>
      </c>
      <c r="D90" s="78"/>
      <c r="E90" s="78">
        <v>7956</v>
      </c>
      <c r="F90" s="78"/>
      <c r="G90" s="77">
        <v>-767849</v>
      </c>
      <c r="H90" s="83"/>
      <c r="J90" s="83"/>
    </row>
    <row r="91" spans="2:11">
      <c r="B91" s="76" t="s">
        <v>70</v>
      </c>
      <c r="C91" s="77">
        <v>-5832911</v>
      </c>
      <c r="D91" s="78"/>
      <c r="E91" s="78">
        <v>62821</v>
      </c>
      <c r="F91" s="78">
        <v>90701</v>
      </c>
      <c r="G91" s="77">
        <v>-5679389</v>
      </c>
      <c r="H91" s="83"/>
    </row>
    <row r="92" spans="2:11">
      <c r="B92" s="76" t="s">
        <v>146</v>
      </c>
      <c r="C92" s="77"/>
      <c r="D92" s="78"/>
      <c r="E92" s="78"/>
      <c r="F92" s="78"/>
      <c r="G92" s="77"/>
    </row>
    <row r="93" spans="2:11">
      <c r="B93" s="56" t="s">
        <v>123</v>
      </c>
      <c r="C93" s="44">
        <f>SUM(C6:C92)</f>
        <v>28819697</v>
      </c>
      <c r="D93" s="55">
        <f>SUM(D6:D92)</f>
        <v>0</v>
      </c>
      <c r="E93" s="44">
        <f>SUM(E6:E92)</f>
        <v>1417635</v>
      </c>
      <c r="F93" s="55">
        <f>SUM(F6:F92)</f>
        <v>5601646</v>
      </c>
      <c r="G93" s="44">
        <f>SUM(G6:G92)</f>
        <v>35838978</v>
      </c>
    </row>
    <row r="94" spans="2:11">
      <c r="B94" s="58" t="s">
        <v>101</v>
      </c>
      <c r="C94" s="49"/>
      <c r="D94" s="57"/>
      <c r="E94" s="49"/>
      <c r="F94" s="57"/>
      <c r="G94" s="49"/>
    </row>
    <row r="95" spans="2:11">
      <c r="B95" s="56" t="s">
        <v>100</v>
      </c>
      <c r="C95" s="44"/>
      <c r="D95" s="55">
        <f>SUM(D93:D94)</f>
        <v>0</v>
      </c>
      <c r="E95" s="55">
        <f>SUM(E93:E94)</f>
        <v>1417635</v>
      </c>
      <c r="F95" s="55">
        <f>SUM(F93:F94)</f>
        <v>5601646</v>
      </c>
      <c r="G95" s="44">
        <f>SUM(G93+D94)</f>
        <v>35838978</v>
      </c>
    </row>
    <row r="96" spans="2:11">
      <c r="B96" s="53" t="s">
        <v>99</v>
      </c>
      <c r="C96" s="49"/>
      <c r="D96" s="79"/>
      <c r="E96" s="49"/>
      <c r="F96" s="80"/>
      <c r="G96" s="49">
        <v>58711000</v>
      </c>
    </row>
    <row r="97" spans="2:7">
      <c r="B97" s="48" t="s">
        <v>123</v>
      </c>
      <c r="C97" s="81"/>
      <c r="D97" s="82"/>
      <c r="E97" s="81"/>
      <c r="F97" s="82"/>
      <c r="G97" s="44">
        <f>SUM(G95:G96)</f>
        <v>94549978</v>
      </c>
    </row>
  </sheetData>
  <mergeCells count="1">
    <mergeCell ref="B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1A76-87F7-4B29-9504-FCCD624E9A5B}">
  <dimension ref="B2:K91"/>
  <sheetViews>
    <sheetView topLeftCell="A52" workbookViewId="0">
      <selection activeCell="G91" sqref="G91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7" ht="30" customHeight="1">
      <c r="B2" s="116" t="s">
        <v>156</v>
      </c>
      <c r="C2" s="116"/>
      <c r="D2" s="116"/>
      <c r="E2" s="116"/>
      <c r="F2" s="116"/>
      <c r="G2" s="116"/>
    </row>
    <row r="3" spans="2:7" ht="15" customHeight="1">
      <c r="B3" s="116"/>
      <c r="C3" s="116"/>
      <c r="D3" s="116"/>
      <c r="E3" s="116"/>
      <c r="F3" s="116"/>
      <c r="G3" s="116"/>
    </row>
    <row r="4" spans="2:7">
      <c r="B4" s="69" t="s">
        <v>126</v>
      </c>
    </row>
    <row r="5" spans="2:7">
      <c r="B5" s="68" t="s">
        <v>121</v>
      </c>
      <c r="C5" s="66" t="s">
        <v>120</v>
      </c>
      <c r="D5" s="67" t="s">
        <v>119</v>
      </c>
      <c r="E5" s="67" t="s">
        <v>118</v>
      </c>
      <c r="F5" s="67" t="s">
        <v>117</v>
      </c>
      <c r="G5" s="66" t="s">
        <v>102</v>
      </c>
    </row>
    <row r="6" spans="2:7">
      <c r="B6" s="76" t="s">
        <v>25</v>
      </c>
      <c r="C6" s="77">
        <v>9664974</v>
      </c>
      <c r="D6" s="78"/>
      <c r="E6" s="78">
        <v>7176</v>
      </c>
      <c r="F6" s="78">
        <v>47749</v>
      </c>
      <c r="G6" s="77">
        <v>9719899</v>
      </c>
    </row>
    <row r="7" spans="2:7">
      <c r="B7" s="76" t="s">
        <v>138</v>
      </c>
      <c r="C7" s="77">
        <v>-16170.44</v>
      </c>
      <c r="D7" s="78"/>
      <c r="E7" s="78"/>
      <c r="F7" s="78"/>
      <c r="G7" s="77">
        <v>-16170.44</v>
      </c>
    </row>
    <row r="8" spans="2:7">
      <c r="B8" s="76" t="s">
        <v>80</v>
      </c>
      <c r="C8" s="77"/>
      <c r="D8" s="78"/>
      <c r="E8" s="78"/>
      <c r="F8" s="78"/>
      <c r="G8" s="77"/>
    </row>
    <row r="9" spans="2:7">
      <c r="B9" s="76" t="s">
        <v>81</v>
      </c>
      <c r="C9" s="77">
        <v>5396069.2199999997</v>
      </c>
      <c r="D9" s="78"/>
      <c r="E9" s="78">
        <v>108735</v>
      </c>
      <c r="F9" s="78">
        <v>373048</v>
      </c>
      <c r="G9" s="77">
        <v>5877852.2199999997</v>
      </c>
    </row>
    <row r="10" spans="2:7">
      <c r="B10" s="76" t="s">
        <v>26</v>
      </c>
      <c r="C10" s="77">
        <v>-685.03</v>
      </c>
      <c r="D10" s="78"/>
      <c r="E10" s="78"/>
      <c r="F10" s="78"/>
      <c r="G10" s="77">
        <v>-685.03</v>
      </c>
    </row>
    <row r="11" spans="2:7">
      <c r="B11" s="76" t="s">
        <v>27</v>
      </c>
      <c r="C11" s="77"/>
      <c r="D11" s="78"/>
      <c r="E11" s="78"/>
      <c r="F11" s="78"/>
      <c r="G11" s="77"/>
    </row>
    <row r="12" spans="2:7">
      <c r="B12" s="76" t="s">
        <v>28</v>
      </c>
      <c r="C12" s="77">
        <v>-25699.55</v>
      </c>
      <c r="D12" s="78"/>
      <c r="E12" s="78"/>
      <c r="F12" s="78"/>
      <c r="G12" s="77">
        <v>-25699.55</v>
      </c>
    </row>
    <row r="13" spans="2:7">
      <c r="B13" s="76" t="s">
        <v>29</v>
      </c>
      <c r="C13" s="77"/>
      <c r="D13" s="78"/>
      <c r="E13" s="78"/>
      <c r="F13" s="78"/>
      <c r="G13" s="77"/>
    </row>
    <row r="14" spans="2:7">
      <c r="B14" s="76" t="s">
        <v>71</v>
      </c>
      <c r="C14" s="77">
        <v>341490.12</v>
      </c>
      <c r="D14" s="78"/>
      <c r="E14" s="78"/>
      <c r="F14" s="78"/>
      <c r="G14" s="77">
        <v>341490.12</v>
      </c>
    </row>
    <row r="15" spans="2:7">
      <c r="B15" s="76" t="s">
        <v>30</v>
      </c>
      <c r="C15" s="77">
        <v>-285142.75</v>
      </c>
      <c r="D15" s="78"/>
      <c r="E15" s="78">
        <v>15936</v>
      </c>
      <c r="F15" s="78"/>
      <c r="G15" s="77">
        <v>-269206.75</v>
      </c>
    </row>
    <row r="16" spans="2:7">
      <c r="B16" s="76" t="str">
        <f>'[1]Rapportering av betalinger'!$A$13</f>
        <v>Chrysaor Norge AS</v>
      </c>
      <c r="C16" s="77">
        <v>-52978.78</v>
      </c>
      <c r="D16" s="78"/>
      <c r="E16" s="78"/>
      <c r="F16" s="78"/>
      <c r="G16" s="77">
        <v>-52978.78</v>
      </c>
    </row>
    <row r="17" spans="2:7">
      <c r="B17" s="76" t="s">
        <v>116</v>
      </c>
      <c r="C17" s="77"/>
      <c r="D17" s="78"/>
      <c r="E17" s="78"/>
      <c r="F17" s="78"/>
      <c r="G17" s="77"/>
    </row>
    <row r="18" spans="2:7">
      <c r="B18" s="76" t="s">
        <v>32</v>
      </c>
      <c r="C18" s="77"/>
      <c r="D18" s="78"/>
      <c r="E18" s="78"/>
      <c r="F18" s="78"/>
      <c r="G18" s="77"/>
    </row>
    <row r="19" spans="2:7">
      <c r="B19" s="76" t="s">
        <v>33</v>
      </c>
      <c r="C19" s="77">
        <v>-100497.65000000001</v>
      </c>
      <c r="D19" s="78"/>
      <c r="E19" s="78"/>
      <c r="F19" s="78"/>
      <c r="G19" s="77">
        <v>-100497.65000000001</v>
      </c>
    </row>
    <row r="20" spans="2:7">
      <c r="B20" s="76" t="s">
        <v>34</v>
      </c>
      <c r="C20" s="77">
        <v>8218285.2000000002</v>
      </c>
      <c r="D20" s="78"/>
      <c r="E20" s="78">
        <v>68523</v>
      </c>
      <c r="F20" s="78">
        <v>410612</v>
      </c>
      <c r="G20" s="77">
        <v>8697420.1999999993</v>
      </c>
    </row>
    <row r="21" spans="2:7">
      <c r="B21" s="76" t="s">
        <v>18</v>
      </c>
      <c r="C21" s="77"/>
      <c r="D21" s="78"/>
      <c r="E21" s="78"/>
      <c r="F21" s="78"/>
      <c r="G21" s="77"/>
    </row>
    <row r="22" spans="2:7">
      <c r="B22" s="76" t="s">
        <v>35</v>
      </c>
      <c r="C22" s="77">
        <v>1191915.08</v>
      </c>
      <c r="D22" s="78"/>
      <c r="E22" s="78">
        <v>1586</v>
      </c>
      <c r="F22" s="78"/>
      <c r="G22" s="77">
        <v>1193501.08</v>
      </c>
    </row>
    <row r="23" spans="2:7">
      <c r="B23" s="76" t="s">
        <v>74</v>
      </c>
      <c r="C23" s="77"/>
      <c r="D23" s="78"/>
      <c r="E23" s="78"/>
      <c r="F23" s="78"/>
      <c r="G23" s="77"/>
    </row>
    <row r="24" spans="2:7">
      <c r="B24" s="76" t="s">
        <v>36</v>
      </c>
      <c r="C24" s="77"/>
      <c r="D24" s="78"/>
      <c r="E24" s="78"/>
      <c r="F24" s="78"/>
      <c r="G24" s="77"/>
    </row>
    <row r="25" spans="2:7">
      <c r="B25" s="76" t="s">
        <v>82</v>
      </c>
      <c r="C25" s="77">
        <v>-247313.12999999998</v>
      </c>
      <c r="D25" s="78"/>
      <c r="E25" s="78"/>
      <c r="F25" s="78"/>
      <c r="G25" s="77">
        <v>-247313.12999999998</v>
      </c>
    </row>
    <row r="26" spans="2:7">
      <c r="B26" s="76" t="s">
        <v>129</v>
      </c>
      <c r="C26" s="77">
        <v>-277087.98999999993</v>
      </c>
      <c r="D26" s="78"/>
      <c r="E26" s="78">
        <v>4750</v>
      </c>
      <c r="F26" s="78"/>
      <c r="G26" s="77">
        <v>-272337.98999999993</v>
      </c>
    </row>
    <row r="27" spans="2:7">
      <c r="B27" s="76" t="s">
        <v>37</v>
      </c>
      <c r="C27" s="77"/>
      <c r="D27" s="78"/>
      <c r="E27" s="78"/>
      <c r="F27" s="78"/>
      <c r="G27" s="77"/>
    </row>
    <row r="28" spans="2:7">
      <c r="B28" s="76" t="s">
        <v>38</v>
      </c>
      <c r="C28" s="77">
        <v>-69807.17</v>
      </c>
      <c r="D28" s="78"/>
      <c r="E28" s="78"/>
      <c r="F28" s="78"/>
      <c r="G28" s="77">
        <v>-69807.17</v>
      </c>
    </row>
    <row r="29" spans="2:7">
      <c r="B29" s="76" t="s">
        <v>72</v>
      </c>
      <c r="C29" s="77"/>
      <c r="D29" s="78"/>
      <c r="E29" s="78"/>
      <c r="F29" s="78"/>
      <c r="G29" s="77"/>
    </row>
    <row r="30" spans="2:7">
      <c r="B30" s="76" t="s">
        <v>39</v>
      </c>
      <c r="C30" s="77"/>
      <c r="D30" s="78"/>
      <c r="E30" s="78"/>
      <c r="F30" s="78"/>
      <c r="G30" s="77">
        <v>0</v>
      </c>
    </row>
    <row r="31" spans="2:7">
      <c r="B31" s="76" t="s">
        <v>40</v>
      </c>
      <c r="C31" s="77">
        <v>-21009.399999999998</v>
      </c>
      <c r="D31" s="78"/>
      <c r="E31" s="78"/>
      <c r="F31" s="78"/>
      <c r="G31" s="77">
        <v>-21009.399999999998</v>
      </c>
    </row>
    <row r="32" spans="2:7">
      <c r="B32" s="76" t="s">
        <v>83</v>
      </c>
      <c r="C32" s="77">
        <v>67585496.920000002</v>
      </c>
      <c r="D32" s="78"/>
      <c r="E32" s="78">
        <v>809630</v>
      </c>
      <c r="F32" s="78">
        <v>4084716</v>
      </c>
      <c r="G32" s="77">
        <v>72479842.920000002</v>
      </c>
    </row>
    <row r="33" spans="2:7">
      <c r="B33" s="76" t="s">
        <v>110</v>
      </c>
      <c r="C33" s="77">
        <v>12193203.279999999</v>
      </c>
      <c r="D33" s="78"/>
      <c r="E33" s="78">
        <v>1516</v>
      </c>
      <c r="F33" s="78"/>
      <c r="G33" s="77">
        <v>12194719.279999999</v>
      </c>
    </row>
    <row r="34" spans="2:7">
      <c r="B34" s="76" t="s">
        <v>84</v>
      </c>
      <c r="C34" s="77"/>
      <c r="D34" s="78"/>
      <c r="E34" s="78"/>
      <c r="F34" s="78"/>
      <c r="G34" s="77"/>
    </row>
    <row r="35" spans="2:7">
      <c r="B35" s="76" t="s">
        <v>42</v>
      </c>
      <c r="C35" s="77"/>
      <c r="D35" s="78"/>
      <c r="E35" s="78"/>
      <c r="F35" s="78"/>
      <c r="G35" s="77"/>
    </row>
    <row r="36" spans="2:7">
      <c r="B36" s="76" t="s">
        <v>43</v>
      </c>
      <c r="C36" s="77">
        <v>-56427.66</v>
      </c>
      <c r="D36" s="78"/>
      <c r="E36" s="78"/>
      <c r="F36" s="78"/>
      <c r="G36" s="77">
        <v>-56427.66</v>
      </c>
    </row>
    <row r="37" spans="2:7">
      <c r="B37" s="76" t="s">
        <v>44</v>
      </c>
      <c r="C37" s="77">
        <v>1377393.95</v>
      </c>
      <c r="D37" s="78"/>
      <c r="E37" s="78"/>
      <c r="F37" s="78"/>
      <c r="G37" s="77">
        <v>1377393.95</v>
      </c>
    </row>
    <row r="38" spans="2:7">
      <c r="B38" s="76" t="s">
        <v>85</v>
      </c>
      <c r="C38" s="77">
        <v>2615120.6199999996</v>
      </c>
      <c r="D38" s="78"/>
      <c r="E38" s="78">
        <v>1377</v>
      </c>
      <c r="F38" s="78"/>
      <c r="G38" s="77">
        <v>2616497.6199999996</v>
      </c>
    </row>
    <row r="39" spans="2:7">
      <c r="B39" s="76" t="s">
        <v>45</v>
      </c>
      <c r="C39" s="77">
        <v>0</v>
      </c>
      <c r="D39" s="78"/>
      <c r="E39" s="78"/>
      <c r="F39" s="78"/>
      <c r="G39" s="77"/>
    </row>
    <row r="40" spans="2:7">
      <c r="B40" s="76" t="s">
        <v>86</v>
      </c>
      <c r="C40" s="77">
        <v>-114939.40999999999</v>
      </c>
      <c r="D40" s="78"/>
      <c r="E40" s="78"/>
      <c r="F40" s="78"/>
      <c r="G40" s="77">
        <v>-114939.40999999999</v>
      </c>
    </row>
    <row r="41" spans="2:7">
      <c r="B41" s="76" t="s">
        <v>46</v>
      </c>
      <c r="C41" s="77"/>
      <c r="D41" s="78"/>
      <c r="E41" s="78"/>
      <c r="F41" s="78"/>
      <c r="G41" s="77"/>
    </row>
    <row r="42" spans="2:7">
      <c r="B42" s="76" t="s">
        <v>47</v>
      </c>
      <c r="C42" s="77">
        <v>-253388.66</v>
      </c>
      <c r="D42" s="78"/>
      <c r="E42" s="78"/>
      <c r="F42" s="78"/>
      <c r="G42" s="77">
        <v>-253388.66</v>
      </c>
    </row>
    <row r="43" spans="2:7">
      <c r="B43" s="76" t="s">
        <v>147</v>
      </c>
      <c r="C43" s="77">
        <v>753607.96</v>
      </c>
      <c r="D43" s="78"/>
      <c r="E43" s="78"/>
      <c r="F43" s="78"/>
      <c r="G43" s="77">
        <v>753607.96</v>
      </c>
    </row>
    <row r="44" spans="2:7">
      <c r="B44" s="76" t="s">
        <v>49</v>
      </c>
      <c r="C44" s="77">
        <v>-50029.07</v>
      </c>
      <c r="D44" s="78"/>
      <c r="E44" s="78"/>
      <c r="F44" s="78"/>
      <c r="G44" s="77">
        <v>-50029.07</v>
      </c>
    </row>
    <row r="45" spans="2:7">
      <c r="B45" s="76" t="s">
        <v>50</v>
      </c>
      <c r="C45" s="77">
        <v>1168165.9299999997</v>
      </c>
      <c r="D45" s="78"/>
      <c r="E45" s="78">
        <v>72397</v>
      </c>
      <c r="F45" s="78">
        <v>121346</v>
      </c>
      <c r="G45" s="77">
        <v>1361908.9299999997</v>
      </c>
    </row>
    <row r="46" spans="2:7">
      <c r="B46" s="76" t="s">
        <v>87</v>
      </c>
      <c r="C46" s="77">
        <v>-54886.35</v>
      </c>
      <c r="D46" s="78"/>
      <c r="E46" s="78"/>
      <c r="F46" s="78"/>
      <c r="G46" s="77">
        <v>-54886.35</v>
      </c>
    </row>
    <row r="47" spans="2:7">
      <c r="B47" s="76" t="s">
        <v>51</v>
      </c>
      <c r="C47" s="77"/>
      <c r="D47" s="78"/>
      <c r="E47" s="78"/>
      <c r="F47" s="78"/>
      <c r="G47" s="77"/>
    </row>
    <row r="48" spans="2:7">
      <c r="B48" s="76" t="s">
        <v>52</v>
      </c>
      <c r="C48" s="77">
        <v>-43069.599999999999</v>
      </c>
      <c r="D48" s="78"/>
      <c r="E48" s="78"/>
      <c r="F48" s="78"/>
      <c r="G48" s="77">
        <v>-43069.599999999999</v>
      </c>
    </row>
    <row r="49" spans="2:7">
      <c r="B49" s="76" t="s">
        <v>53</v>
      </c>
      <c r="C49" s="77">
        <v>-242663.46</v>
      </c>
      <c r="D49" s="78"/>
      <c r="E49" s="78">
        <v>10688</v>
      </c>
      <c r="F49" s="78"/>
      <c r="G49" s="77">
        <v>-231975.46</v>
      </c>
    </row>
    <row r="50" spans="2:7">
      <c r="B50" s="76" t="s">
        <v>88</v>
      </c>
      <c r="C50" s="77">
        <v>3197993.41</v>
      </c>
      <c r="D50" s="78"/>
      <c r="E50" s="78">
        <v>124496</v>
      </c>
      <c r="F50" s="78">
        <v>54142</v>
      </c>
      <c r="G50" s="77">
        <v>3376631.41</v>
      </c>
    </row>
    <row r="51" spans="2:7">
      <c r="B51" s="76" t="s">
        <v>54</v>
      </c>
      <c r="C51" s="77"/>
      <c r="D51" s="78"/>
      <c r="E51" s="78"/>
      <c r="F51" s="78"/>
      <c r="G51" s="77"/>
    </row>
    <row r="52" spans="2:7">
      <c r="B52" s="76" t="s">
        <v>55</v>
      </c>
      <c r="C52" s="77">
        <v>107991.93000000001</v>
      </c>
      <c r="D52" s="78"/>
      <c r="E52" s="78"/>
      <c r="F52" s="78"/>
      <c r="G52" s="77">
        <v>107991.93000000001</v>
      </c>
    </row>
    <row r="53" spans="2:7">
      <c r="B53" s="76" t="s">
        <v>140</v>
      </c>
      <c r="C53" s="77">
        <v>2199.9900000000002</v>
      </c>
      <c r="D53" s="78"/>
      <c r="E53" s="78"/>
      <c r="F53" s="78"/>
      <c r="G53" s="77">
        <v>2199.9900000000002</v>
      </c>
    </row>
    <row r="54" spans="2:7">
      <c r="B54" s="76" t="s">
        <v>56</v>
      </c>
      <c r="C54" s="77"/>
      <c r="D54" s="78"/>
      <c r="E54" s="78"/>
      <c r="F54" s="78"/>
      <c r="G54" s="77"/>
    </row>
    <row r="55" spans="2:7">
      <c r="B55" s="76" t="s">
        <v>77</v>
      </c>
      <c r="C55" s="77"/>
      <c r="D55" s="78"/>
      <c r="E55" s="78"/>
      <c r="F55" s="78"/>
      <c r="G55" s="77"/>
    </row>
    <row r="56" spans="2:7">
      <c r="B56" s="76" t="s">
        <v>57</v>
      </c>
      <c r="C56" s="77"/>
      <c r="D56" s="78"/>
      <c r="E56" s="78"/>
      <c r="F56" s="78"/>
      <c r="G56" s="77"/>
    </row>
    <row r="57" spans="2:7">
      <c r="B57" s="76" t="s">
        <v>89</v>
      </c>
      <c r="C57" s="77">
        <v>172046.59</v>
      </c>
      <c r="D57" s="78"/>
      <c r="E57" s="78">
        <v>21573</v>
      </c>
      <c r="F57" s="78">
        <v>67464</v>
      </c>
      <c r="G57" s="77">
        <v>261083.59</v>
      </c>
    </row>
    <row r="58" spans="2:7">
      <c r="B58" s="76" t="s">
        <v>58</v>
      </c>
      <c r="C58" s="77">
        <v>3950010.18</v>
      </c>
      <c r="D58" s="78"/>
      <c r="E58" s="78">
        <v>22656</v>
      </c>
      <c r="F58" s="78"/>
      <c r="G58" s="77">
        <v>3972666.18</v>
      </c>
    </row>
    <row r="59" spans="2:7">
      <c r="B59" s="76" t="s">
        <v>141</v>
      </c>
      <c r="C59" s="77">
        <v>-144857.93000000002</v>
      </c>
      <c r="D59" s="78"/>
      <c r="E59" s="78"/>
      <c r="F59" s="78"/>
      <c r="G59" s="77">
        <v>-144857.93000000002</v>
      </c>
    </row>
    <row r="60" spans="2:7">
      <c r="B60" s="76" t="s">
        <v>130</v>
      </c>
      <c r="C60" s="77">
        <v>-78796.429999999993</v>
      </c>
      <c r="D60" s="78"/>
      <c r="E60" s="78"/>
      <c r="F60" s="78"/>
      <c r="G60" s="77">
        <v>-78796.429999999993</v>
      </c>
    </row>
    <row r="61" spans="2:7">
      <c r="B61" s="76" t="s">
        <v>59</v>
      </c>
      <c r="C61" s="77">
        <v>-55530.3</v>
      </c>
      <c r="D61" s="78"/>
      <c r="E61" s="78"/>
      <c r="F61" s="78"/>
      <c r="G61" s="77">
        <v>-55530.3</v>
      </c>
    </row>
    <row r="62" spans="2:7">
      <c r="B62" s="76" t="s">
        <v>90</v>
      </c>
      <c r="C62" s="77"/>
      <c r="D62" s="78"/>
      <c r="E62" s="78"/>
      <c r="F62" s="78"/>
      <c r="G62" s="77"/>
    </row>
    <row r="63" spans="2:7">
      <c r="B63" s="76" t="s">
        <v>60</v>
      </c>
      <c r="C63" s="77">
        <v>821265.03</v>
      </c>
      <c r="D63" s="78">
        <v>1048204</v>
      </c>
      <c r="E63" s="78"/>
      <c r="F63" s="78"/>
      <c r="G63" s="77">
        <v>1869469.03</v>
      </c>
    </row>
    <row r="64" spans="2:7">
      <c r="B64" s="76" t="s">
        <v>91</v>
      </c>
      <c r="C64" s="77"/>
      <c r="D64" s="78"/>
      <c r="E64" s="78"/>
      <c r="F64" s="78"/>
      <c r="G64" s="77"/>
    </row>
    <row r="65" spans="2:7">
      <c r="B65" s="76" t="s">
        <v>73</v>
      </c>
      <c r="C65" s="77"/>
      <c r="D65" s="78"/>
      <c r="E65" s="78"/>
      <c r="F65" s="78"/>
      <c r="G65" s="77"/>
    </row>
    <row r="66" spans="2:7">
      <c r="B66" s="76" t="s">
        <v>131</v>
      </c>
      <c r="C66" s="77"/>
      <c r="D66" s="78"/>
      <c r="E66" s="78"/>
      <c r="F66" s="78"/>
      <c r="G66" s="77"/>
    </row>
    <row r="67" spans="2:7">
      <c r="B67" s="76" t="s">
        <v>103</v>
      </c>
      <c r="C67" s="77">
        <v>399071.92</v>
      </c>
      <c r="D67" s="78"/>
      <c r="E67" s="78">
        <v>10345</v>
      </c>
      <c r="F67" s="78">
        <v>13673</v>
      </c>
      <c r="G67" s="77">
        <v>423089.91999999998</v>
      </c>
    </row>
    <row r="68" spans="2:7">
      <c r="B68" s="76" t="s">
        <v>62</v>
      </c>
      <c r="C68" s="77">
        <v>-81527.87000000001</v>
      </c>
      <c r="D68" s="78"/>
      <c r="E68" s="78"/>
      <c r="F68" s="78"/>
      <c r="G68" s="77">
        <v>-81527.87000000001</v>
      </c>
    </row>
    <row r="69" spans="2:7">
      <c r="B69" s="76" t="s">
        <v>63</v>
      </c>
      <c r="C69" s="77">
        <v>774376.71</v>
      </c>
      <c r="D69" s="78"/>
      <c r="E69" s="78"/>
      <c r="F69" s="78"/>
      <c r="G69" s="77">
        <v>774376.71</v>
      </c>
    </row>
    <row r="70" spans="2:7">
      <c r="B70" s="76" t="s">
        <v>64</v>
      </c>
      <c r="C70" s="77">
        <v>-36303.740000000005</v>
      </c>
      <c r="D70" s="78"/>
      <c r="E70" s="78"/>
      <c r="F70" s="78"/>
      <c r="G70" s="77">
        <v>-36303.740000000005</v>
      </c>
    </row>
    <row r="71" spans="2:7">
      <c r="B71" s="76" t="s">
        <v>65</v>
      </c>
      <c r="C71" s="77"/>
      <c r="D71" s="78"/>
      <c r="E71" s="78"/>
      <c r="F71" s="78"/>
      <c r="G71" s="77"/>
    </row>
    <row r="72" spans="2:7">
      <c r="B72" s="76" t="s">
        <v>142</v>
      </c>
      <c r="C72" s="77">
        <v>-16178.95</v>
      </c>
      <c r="D72" s="78"/>
      <c r="E72" s="78"/>
      <c r="F72" s="78"/>
      <c r="G72" s="77">
        <v>-16178.95</v>
      </c>
    </row>
    <row r="73" spans="2:7">
      <c r="B73" s="76" t="s">
        <v>92</v>
      </c>
      <c r="C73" s="77">
        <v>963500.01</v>
      </c>
      <c r="D73" s="78"/>
      <c r="E73" s="78">
        <v>63992</v>
      </c>
      <c r="F73" s="78"/>
      <c r="G73" s="77">
        <v>1027492.01</v>
      </c>
    </row>
    <row r="74" spans="2:7">
      <c r="B74" s="76" t="s">
        <v>144</v>
      </c>
      <c r="C74" s="77">
        <v>1196983.2699999998</v>
      </c>
      <c r="D74" s="78"/>
      <c r="E74" s="78"/>
      <c r="F74" s="78"/>
      <c r="G74" s="77">
        <v>1196983.2699999998</v>
      </c>
    </row>
    <row r="75" spans="2:7">
      <c r="B75" s="76" t="s">
        <v>66</v>
      </c>
      <c r="C75" s="77">
        <v>-232066.84</v>
      </c>
      <c r="D75" s="78"/>
      <c r="E75" s="78"/>
      <c r="F75" s="78"/>
      <c r="G75" s="77">
        <v>-232066.84</v>
      </c>
    </row>
    <row r="76" spans="2:7">
      <c r="B76" s="76" t="s">
        <v>145</v>
      </c>
      <c r="C76" s="77">
        <v>2108825.4500000002</v>
      </c>
      <c r="D76" s="78"/>
      <c r="E76" s="78"/>
      <c r="F76" s="78"/>
      <c r="G76" s="77">
        <v>2108825.4500000002</v>
      </c>
    </row>
    <row r="77" spans="2:7">
      <c r="B77" s="76" t="s">
        <v>93</v>
      </c>
      <c r="C77" s="77"/>
      <c r="D77" s="78"/>
      <c r="E77" s="78"/>
      <c r="F77" s="78"/>
      <c r="G77" s="77"/>
    </row>
    <row r="78" spans="2:7">
      <c r="B78" s="76" t="s">
        <v>67</v>
      </c>
      <c r="C78" s="77">
        <v>9261610.9299999997</v>
      </c>
      <c r="D78" s="78"/>
      <c r="E78" s="78">
        <v>15129</v>
      </c>
      <c r="F78" s="78"/>
      <c r="G78" s="77">
        <v>9276739.9299999997</v>
      </c>
    </row>
    <row r="79" spans="2:7">
      <c r="B79" s="76" t="s">
        <v>76</v>
      </c>
      <c r="C79" s="77"/>
      <c r="D79" s="78"/>
      <c r="E79" s="78"/>
      <c r="F79" s="78"/>
      <c r="G79" s="77"/>
    </row>
    <row r="80" spans="2:7">
      <c r="B80" s="76" t="s">
        <v>68</v>
      </c>
      <c r="C80" s="77">
        <v>-340340.36999999994</v>
      </c>
      <c r="D80" s="78"/>
      <c r="E80" s="78"/>
      <c r="F80" s="78"/>
      <c r="G80" s="77">
        <v>-340340.36999999994</v>
      </c>
    </row>
    <row r="81" spans="2:11">
      <c r="B81" s="76" t="s">
        <v>132</v>
      </c>
      <c r="C81" s="77">
        <v>-29942.86</v>
      </c>
      <c r="D81" s="78"/>
      <c r="E81" s="78"/>
      <c r="F81" s="78"/>
      <c r="G81" s="77">
        <v>-29942.86</v>
      </c>
    </row>
    <row r="82" spans="2:11">
      <c r="B82" s="76" t="s">
        <v>69</v>
      </c>
      <c r="C82" s="77"/>
      <c r="D82" s="78"/>
      <c r="E82" s="78"/>
      <c r="F82" s="78"/>
      <c r="G82" s="77"/>
    </row>
    <row r="83" spans="2:11">
      <c r="B83" s="76" t="s">
        <v>133</v>
      </c>
      <c r="C83" s="77">
        <v>1792323.29</v>
      </c>
      <c r="D83" s="78"/>
      <c r="E83" s="78">
        <v>74151</v>
      </c>
      <c r="F83" s="78">
        <v>107529</v>
      </c>
      <c r="G83" s="77">
        <v>1974003.29</v>
      </c>
    </row>
    <row r="84" spans="2:11">
      <c r="B84" s="76" t="s">
        <v>75</v>
      </c>
      <c r="C84" s="77">
        <v>-1003785.0399999999</v>
      </c>
      <c r="D84" s="78"/>
      <c r="E84" s="78">
        <v>7956</v>
      </c>
      <c r="F84" s="78"/>
      <c r="G84" s="77">
        <v>-995829.03999999992</v>
      </c>
    </row>
    <row r="85" spans="2:11">
      <c r="B85" s="76" t="s">
        <v>70</v>
      </c>
      <c r="C85" s="77">
        <v>2178672.79</v>
      </c>
      <c r="D85" s="78"/>
      <c r="E85" s="78">
        <v>-5744</v>
      </c>
      <c r="F85" s="78">
        <v>90628</v>
      </c>
      <c r="G85" s="77">
        <v>2263556.79</v>
      </c>
    </row>
    <row r="86" spans="2:11">
      <c r="B86" s="76" t="s">
        <v>146</v>
      </c>
      <c r="C86" s="77"/>
      <c r="D86" s="78"/>
      <c r="E86" s="78">
        <v>68085</v>
      </c>
      <c r="F86" s="78"/>
      <c r="G86" s="77">
        <v>68085</v>
      </c>
      <c r="K86" s="83"/>
    </row>
    <row r="87" spans="2:11">
      <c r="B87" s="56" t="s">
        <v>123</v>
      </c>
      <c r="C87" s="44">
        <f>SUM(C6:C86)</f>
        <v>133501467.35000005</v>
      </c>
      <c r="D87" s="55">
        <f>SUM(D6:D86)</f>
        <v>1048204</v>
      </c>
      <c r="E87" s="44">
        <f>SUM(E6:E86)</f>
        <v>1504953</v>
      </c>
      <c r="F87" s="55">
        <f>SUM(F6:F86)</f>
        <v>5370907</v>
      </c>
      <c r="G87" s="44">
        <f>SUM(G6:G86)</f>
        <v>141425531.35000002</v>
      </c>
    </row>
    <row r="88" spans="2:11">
      <c r="B88" s="58" t="s">
        <v>101</v>
      </c>
      <c r="C88" s="49"/>
      <c r="D88" s="57">
        <v>667520</v>
      </c>
      <c r="E88" s="49"/>
      <c r="F88" s="57"/>
      <c r="G88" s="49"/>
    </row>
    <row r="89" spans="2:11">
      <c r="B89" s="56" t="s">
        <v>100</v>
      </c>
      <c r="C89" s="44"/>
      <c r="D89" s="55">
        <f>SUM(D87:D88)</f>
        <v>1715724</v>
      </c>
      <c r="E89" s="55">
        <f>SUM(E87:E88)</f>
        <v>1504953</v>
      </c>
      <c r="F89" s="55">
        <f>SUM(F87:F88)</f>
        <v>5370907</v>
      </c>
      <c r="G89" s="44">
        <f>SUM(G87+D88)</f>
        <v>142093051.35000002</v>
      </c>
    </row>
    <row r="90" spans="2:11">
      <c r="B90" s="53" t="s">
        <v>99</v>
      </c>
      <c r="C90" s="49"/>
      <c r="D90" s="79"/>
      <c r="E90" s="49"/>
      <c r="F90" s="80"/>
      <c r="G90" s="49">
        <v>96184000</v>
      </c>
      <c r="J90" s="83"/>
    </row>
    <row r="91" spans="2:11">
      <c r="B91" s="48" t="s">
        <v>123</v>
      </c>
      <c r="C91" s="81"/>
      <c r="D91" s="82"/>
      <c r="E91" s="81"/>
      <c r="F91" s="82"/>
      <c r="G91" s="44">
        <f>SUM(G89:G90)</f>
        <v>238277051.35000002</v>
      </c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97"/>
  <sheetViews>
    <sheetView topLeftCell="A60" workbookViewId="0">
      <selection activeCell="H89" sqref="H89"/>
    </sheetView>
  </sheetViews>
  <sheetFormatPr baseColWidth="10" defaultRowHeight="15"/>
  <cols>
    <col min="2" max="2" width="35.5703125" bestFit="1" customWidth="1"/>
  </cols>
  <sheetData>
    <row r="2" spans="2:12" ht="30" customHeight="1">
      <c r="B2" s="116" t="s">
        <v>134</v>
      </c>
      <c r="C2" s="116"/>
      <c r="D2" s="116"/>
      <c r="E2" s="116"/>
      <c r="F2" s="116"/>
      <c r="G2" s="116"/>
    </row>
    <row r="3" spans="2:12">
      <c r="B3" s="116"/>
      <c r="C3" s="116"/>
      <c r="D3" s="116"/>
      <c r="E3" s="116"/>
      <c r="F3" s="116"/>
      <c r="G3" s="116"/>
    </row>
    <row r="4" spans="2:12">
      <c r="B4" s="69" t="s">
        <v>126</v>
      </c>
    </row>
    <row r="5" spans="2:12">
      <c r="B5" s="68" t="s">
        <v>121</v>
      </c>
      <c r="C5" s="66" t="s">
        <v>120</v>
      </c>
      <c r="D5" s="67" t="s">
        <v>119</v>
      </c>
      <c r="E5" s="67" t="s">
        <v>118</v>
      </c>
      <c r="F5" s="67" t="s">
        <v>117</v>
      </c>
      <c r="G5" s="66" t="s">
        <v>102</v>
      </c>
    </row>
    <row r="6" spans="2:12" ht="22.5">
      <c r="B6" s="65" t="s">
        <v>25</v>
      </c>
      <c r="C6" s="63">
        <v>8541048</v>
      </c>
      <c r="D6" s="31"/>
      <c r="E6" s="64">
        <v>31855</v>
      </c>
      <c r="F6" s="31">
        <v>118976</v>
      </c>
      <c r="G6" s="63">
        <f t="shared" ref="G6:G39" si="0">SUM(C6:F6)</f>
        <v>8691879</v>
      </c>
      <c r="I6" s="84" t="s">
        <v>25</v>
      </c>
      <c r="J6" s="87">
        <v>8.6918790000000001</v>
      </c>
      <c r="K6">
        <f>G6/1000000</f>
        <v>8.6918790000000001</v>
      </c>
      <c r="L6" s="88">
        <f>J6-K6</f>
        <v>0</v>
      </c>
    </row>
    <row r="7" spans="2:12">
      <c r="B7" s="61" t="s">
        <v>80</v>
      </c>
      <c r="C7" s="62">
        <v>-13071849</v>
      </c>
      <c r="D7" s="31"/>
      <c r="E7" s="60"/>
      <c r="F7" s="31"/>
      <c r="G7" s="62">
        <f t="shared" si="0"/>
        <v>-13071849</v>
      </c>
      <c r="I7" s="84"/>
      <c r="J7" s="87"/>
      <c r="L7" s="88"/>
    </row>
    <row r="8" spans="2:12">
      <c r="B8" s="61" t="s">
        <v>81</v>
      </c>
      <c r="C8" s="62">
        <v>4959823</v>
      </c>
      <c r="D8" s="31"/>
      <c r="E8" s="60">
        <v>124505</v>
      </c>
      <c r="F8" s="31">
        <v>372069</v>
      </c>
      <c r="G8" s="62">
        <f t="shared" si="0"/>
        <v>5456397</v>
      </c>
      <c r="I8" s="84"/>
      <c r="J8" s="87"/>
      <c r="L8" s="88"/>
    </row>
    <row r="9" spans="2:12">
      <c r="B9" s="61" t="s">
        <v>26</v>
      </c>
      <c r="C9" s="62"/>
      <c r="D9" s="31"/>
      <c r="E9" s="60"/>
      <c r="F9" s="31"/>
      <c r="G9" s="62">
        <f t="shared" si="0"/>
        <v>0</v>
      </c>
      <c r="I9" s="84"/>
      <c r="J9" s="87"/>
      <c r="L9" s="88"/>
    </row>
    <row r="10" spans="2:12">
      <c r="B10" s="61" t="s">
        <v>27</v>
      </c>
      <c r="C10" s="62"/>
      <c r="D10" s="31"/>
      <c r="E10" s="60"/>
      <c r="F10" s="31"/>
      <c r="G10" s="62">
        <f t="shared" si="0"/>
        <v>0</v>
      </c>
      <c r="I10" s="84"/>
      <c r="J10" s="87"/>
      <c r="L10" s="88"/>
    </row>
    <row r="11" spans="2:12">
      <c r="B11" s="61" t="s">
        <v>29</v>
      </c>
      <c r="C11" s="62"/>
      <c r="D11" s="31"/>
      <c r="E11" s="60"/>
      <c r="F11" s="31"/>
      <c r="G11" s="62">
        <f t="shared" si="0"/>
        <v>0</v>
      </c>
      <c r="I11" s="84"/>
      <c r="J11" s="87"/>
      <c r="L11" s="88"/>
    </row>
    <row r="12" spans="2:12">
      <c r="B12" s="61" t="s">
        <v>71</v>
      </c>
      <c r="C12" s="62">
        <v>-465480</v>
      </c>
      <c r="D12" s="31"/>
      <c r="E12" s="60"/>
      <c r="F12" s="31"/>
      <c r="G12" s="62">
        <f t="shared" si="0"/>
        <v>-465480</v>
      </c>
      <c r="I12" s="84"/>
      <c r="J12" s="87"/>
      <c r="L12" s="88"/>
    </row>
    <row r="13" spans="2:12">
      <c r="B13" s="61" t="s">
        <v>30</v>
      </c>
      <c r="C13" s="62">
        <v>-316941</v>
      </c>
      <c r="D13" s="31"/>
      <c r="E13" s="60"/>
      <c r="F13" s="31"/>
      <c r="G13" s="62">
        <f t="shared" si="0"/>
        <v>-316941</v>
      </c>
      <c r="I13" s="84"/>
      <c r="J13" s="87"/>
      <c r="L13" s="88"/>
    </row>
    <row r="14" spans="2:12">
      <c r="B14" s="61" t="s">
        <v>116</v>
      </c>
      <c r="C14" s="62"/>
      <c r="D14" s="31"/>
      <c r="E14" s="60">
        <v>-4110</v>
      </c>
      <c r="F14" s="31"/>
      <c r="G14" s="62">
        <f t="shared" si="0"/>
        <v>-4110</v>
      </c>
      <c r="I14" s="84"/>
      <c r="J14" s="87"/>
      <c r="L14" s="88"/>
    </row>
    <row r="15" spans="2:12">
      <c r="B15" s="61" t="s">
        <v>32</v>
      </c>
      <c r="C15" s="62">
        <v>-110803</v>
      </c>
      <c r="D15" s="31"/>
      <c r="E15" s="60"/>
      <c r="F15" s="31"/>
      <c r="G15" s="62">
        <f t="shared" si="0"/>
        <v>-110803</v>
      </c>
      <c r="I15" s="84"/>
      <c r="J15" s="87"/>
      <c r="L15" s="88"/>
    </row>
    <row r="16" spans="2:12">
      <c r="B16" s="61" t="s">
        <v>33</v>
      </c>
      <c r="C16" s="62">
        <v>-116860</v>
      </c>
      <c r="D16" s="31"/>
      <c r="E16" s="60"/>
      <c r="F16" s="31"/>
      <c r="G16" s="62">
        <f t="shared" si="0"/>
        <v>-116860</v>
      </c>
      <c r="I16" s="84"/>
      <c r="J16" s="87"/>
      <c r="L16" s="88"/>
    </row>
    <row r="17" spans="2:12">
      <c r="B17" s="61" t="s">
        <v>34</v>
      </c>
      <c r="C17" s="62">
        <v>6559368</v>
      </c>
      <c r="D17" s="31"/>
      <c r="E17" s="60">
        <v>68523</v>
      </c>
      <c r="F17" s="31">
        <v>408017</v>
      </c>
      <c r="G17" s="62">
        <f t="shared" si="0"/>
        <v>7035908</v>
      </c>
      <c r="I17" s="84"/>
      <c r="J17" s="87"/>
      <c r="L17" s="88"/>
    </row>
    <row r="18" spans="2:12">
      <c r="B18" s="61" t="s">
        <v>18</v>
      </c>
      <c r="C18" s="62"/>
      <c r="D18" s="31"/>
      <c r="E18" s="60"/>
      <c r="F18" s="31"/>
      <c r="G18" s="62">
        <f t="shared" si="0"/>
        <v>0</v>
      </c>
      <c r="I18" s="84"/>
      <c r="J18" s="87"/>
      <c r="L18" s="88"/>
    </row>
    <row r="19" spans="2:12">
      <c r="B19" s="61" t="s">
        <v>35</v>
      </c>
      <c r="C19" s="62">
        <v>59205</v>
      </c>
      <c r="D19" s="31"/>
      <c r="E19" s="60">
        <v>6120</v>
      </c>
      <c r="F19" s="31"/>
      <c r="G19" s="62">
        <f t="shared" si="0"/>
        <v>65325</v>
      </c>
      <c r="I19" s="84"/>
      <c r="J19" s="87"/>
      <c r="L19" s="88"/>
    </row>
    <row r="20" spans="2:12">
      <c r="B20" s="61" t="s">
        <v>82</v>
      </c>
      <c r="C20" s="62">
        <v>-278001</v>
      </c>
      <c r="D20" s="31"/>
      <c r="E20" s="60"/>
      <c r="F20" s="31"/>
      <c r="G20" s="62">
        <f t="shared" si="0"/>
        <v>-278001</v>
      </c>
      <c r="I20" s="84"/>
      <c r="J20" s="87"/>
      <c r="L20" s="88"/>
    </row>
    <row r="21" spans="2:12">
      <c r="B21" s="61" t="s">
        <v>129</v>
      </c>
      <c r="C21" s="62">
        <v>-393938</v>
      </c>
      <c r="D21" s="31"/>
      <c r="E21" s="60"/>
      <c r="F21" s="31"/>
      <c r="G21" s="62">
        <f t="shared" si="0"/>
        <v>-393938</v>
      </c>
      <c r="I21" s="84"/>
      <c r="J21" s="87"/>
      <c r="L21" s="88"/>
    </row>
    <row r="22" spans="2:12">
      <c r="B22" s="61" t="s">
        <v>135</v>
      </c>
      <c r="C22" s="62">
        <v>-6945</v>
      </c>
      <c r="D22" s="31"/>
      <c r="E22" s="60"/>
      <c r="F22" s="31"/>
      <c r="G22" s="62">
        <f t="shared" si="0"/>
        <v>-6945</v>
      </c>
      <c r="I22" s="84"/>
      <c r="J22" s="73"/>
      <c r="L22" s="88"/>
    </row>
    <row r="23" spans="2:12">
      <c r="B23" s="61" t="s">
        <v>112</v>
      </c>
      <c r="C23" s="62"/>
      <c r="D23" s="31"/>
      <c r="E23" s="60"/>
      <c r="F23" s="31"/>
      <c r="G23" s="62">
        <f t="shared" si="0"/>
        <v>0</v>
      </c>
      <c r="I23" s="84"/>
      <c r="J23" s="87"/>
      <c r="L23" s="88"/>
    </row>
    <row r="24" spans="2:12">
      <c r="B24" s="61" t="s">
        <v>38</v>
      </c>
      <c r="C24" s="62">
        <v>-150856</v>
      </c>
      <c r="D24" s="31"/>
      <c r="E24" s="60"/>
      <c r="F24" s="31"/>
      <c r="G24" s="62">
        <f t="shared" si="0"/>
        <v>-150856</v>
      </c>
      <c r="I24" s="84"/>
      <c r="J24" s="87"/>
      <c r="L24" s="88"/>
    </row>
    <row r="25" spans="2:12">
      <c r="B25" s="61" t="s">
        <v>111</v>
      </c>
      <c r="C25" s="62"/>
      <c r="D25" s="31"/>
      <c r="E25" s="60">
        <v>26600</v>
      </c>
      <c r="F25" s="31"/>
      <c r="G25" s="62">
        <f t="shared" si="0"/>
        <v>26600</v>
      </c>
      <c r="I25" s="84"/>
      <c r="J25" s="87"/>
      <c r="L25" s="88"/>
    </row>
    <row r="26" spans="2:12">
      <c r="B26" s="61" t="s">
        <v>39</v>
      </c>
      <c r="C26" s="62"/>
      <c r="D26" s="31"/>
      <c r="E26" s="60">
        <v>78536</v>
      </c>
      <c r="F26" s="31">
        <v>19775</v>
      </c>
      <c r="G26" s="62">
        <f t="shared" si="0"/>
        <v>98311</v>
      </c>
      <c r="I26" s="84"/>
      <c r="J26" s="87"/>
      <c r="L26" s="88"/>
    </row>
    <row r="27" spans="2:12">
      <c r="B27" s="61" t="s">
        <v>83</v>
      </c>
      <c r="C27" s="62">
        <v>67439496</v>
      </c>
      <c r="D27" s="31">
        <v>-628</v>
      </c>
      <c r="E27" s="60">
        <v>783619</v>
      </c>
      <c r="F27" s="31">
        <v>3913824</v>
      </c>
      <c r="G27" s="62">
        <f t="shared" si="0"/>
        <v>72136311</v>
      </c>
      <c r="I27" s="84"/>
      <c r="J27" s="87"/>
      <c r="L27" s="88"/>
    </row>
    <row r="28" spans="2:12">
      <c r="B28" s="61" t="s">
        <v>110</v>
      </c>
      <c r="C28" s="62">
        <v>13646349</v>
      </c>
      <c r="D28" s="31"/>
      <c r="E28" s="60">
        <v>-819</v>
      </c>
      <c r="F28" s="31"/>
      <c r="G28" s="62">
        <f t="shared" si="0"/>
        <v>13645530</v>
      </c>
      <c r="I28" s="84"/>
      <c r="J28" s="87"/>
      <c r="L28" s="88"/>
    </row>
    <row r="29" spans="2:12">
      <c r="B29" s="61" t="s">
        <v>109</v>
      </c>
      <c r="C29" s="62">
        <v>-320</v>
      </c>
      <c r="D29" s="31"/>
      <c r="E29" s="60"/>
      <c r="F29" s="31"/>
      <c r="G29" s="62">
        <f t="shared" si="0"/>
        <v>-320</v>
      </c>
      <c r="I29" s="84"/>
      <c r="J29" s="87"/>
      <c r="L29" s="88"/>
    </row>
    <row r="30" spans="2:12">
      <c r="B30" s="61" t="s">
        <v>42</v>
      </c>
      <c r="C30" s="62"/>
      <c r="D30" s="31"/>
      <c r="E30" s="60">
        <v>11403</v>
      </c>
      <c r="F30" s="31"/>
      <c r="G30" s="62">
        <f t="shared" si="0"/>
        <v>11403</v>
      </c>
      <c r="I30" s="84"/>
      <c r="J30" s="87"/>
      <c r="L30" s="88"/>
    </row>
    <row r="31" spans="2:12">
      <c r="B31" s="61" t="s">
        <v>43</v>
      </c>
      <c r="C31" s="62">
        <v>-8328</v>
      </c>
      <c r="D31" s="31"/>
      <c r="E31" s="60"/>
      <c r="F31" s="31"/>
      <c r="G31" s="62">
        <f t="shared" si="0"/>
        <v>-8328</v>
      </c>
      <c r="I31" s="84"/>
      <c r="J31" s="87"/>
      <c r="L31" s="88"/>
    </row>
    <row r="32" spans="2:12">
      <c r="B32" s="61" t="s">
        <v>44</v>
      </c>
      <c r="C32" s="62">
        <v>1665172</v>
      </c>
      <c r="D32" s="31"/>
      <c r="E32" s="60"/>
      <c r="F32" s="31"/>
      <c r="G32" s="62">
        <f t="shared" si="0"/>
        <v>1665172</v>
      </c>
      <c r="I32" s="84"/>
      <c r="J32" s="87"/>
      <c r="L32" s="88"/>
    </row>
    <row r="33" spans="2:14">
      <c r="B33" s="61" t="s">
        <v>85</v>
      </c>
      <c r="C33" s="62">
        <v>3485173</v>
      </c>
      <c r="D33" s="31"/>
      <c r="E33" s="60">
        <v>1569</v>
      </c>
      <c r="F33" s="31"/>
      <c r="G33" s="62">
        <f t="shared" si="0"/>
        <v>3486742</v>
      </c>
      <c r="I33" s="84"/>
      <c r="J33" s="87"/>
      <c r="L33" s="88"/>
    </row>
    <row r="34" spans="2:14">
      <c r="B34" s="61" t="s">
        <v>45</v>
      </c>
      <c r="C34" s="62">
        <v>570860</v>
      </c>
      <c r="D34" s="31"/>
      <c r="E34" s="60"/>
      <c r="F34" s="31"/>
      <c r="G34" s="62">
        <f t="shared" si="0"/>
        <v>570860</v>
      </c>
      <c r="I34" s="84"/>
      <c r="J34" s="87"/>
      <c r="L34" s="88"/>
    </row>
    <row r="35" spans="2:14">
      <c r="B35" s="61" t="s">
        <v>86</v>
      </c>
      <c r="C35" s="62">
        <v>-84339</v>
      </c>
      <c r="D35" s="31"/>
      <c r="E35" s="60"/>
      <c r="F35" s="31"/>
      <c r="G35" s="62">
        <f t="shared" si="0"/>
        <v>-84339</v>
      </c>
      <c r="I35" s="84"/>
      <c r="J35" s="87"/>
      <c r="L35" s="88"/>
    </row>
    <row r="36" spans="2:14">
      <c r="B36" s="61" t="s">
        <v>108</v>
      </c>
      <c r="C36" s="62">
        <v>-50964</v>
      </c>
      <c r="D36" s="31"/>
      <c r="E36" s="60"/>
      <c r="F36" s="31"/>
      <c r="G36" s="62">
        <f t="shared" si="0"/>
        <v>-50964</v>
      </c>
      <c r="I36" s="84"/>
      <c r="J36" s="87"/>
      <c r="L36" s="88"/>
    </row>
    <row r="37" spans="2:14">
      <c r="B37" s="61" t="s">
        <v>106</v>
      </c>
      <c r="C37" s="62">
        <v>-60860</v>
      </c>
      <c r="D37" s="31"/>
      <c r="E37" s="60"/>
      <c r="F37" s="31"/>
      <c r="G37" s="62">
        <f t="shared" si="0"/>
        <v>-60860</v>
      </c>
      <c r="I37" s="84"/>
      <c r="J37" s="87"/>
      <c r="L37" s="88"/>
    </row>
    <row r="38" spans="2:14">
      <c r="B38" s="61" t="s">
        <v>125</v>
      </c>
      <c r="C38" s="62">
        <v>494384</v>
      </c>
      <c r="D38" s="31"/>
      <c r="E38" s="60"/>
      <c r="F38" s="31"/>
      <c r="G38" s="62">
        <f t="shared" si="0"/>
        <v>494384</v>
      </c>
      <c r="I38" s="84"/>
      <c r="J38" s="87"/>
      <c r="L38" s="88"/>
    </row>
    <row r="39" spans="2:14">
      <c r="B39" s="61" t="s">
        <v>105</v>
      </c>
      <c r="C39" s="62">
        <v>-99659</v>
      </c>
      <c r="D39" s="31"/>
      <c r="E39" s="60"/>
      <c r="F39" s="31"/>
      <c r="G39" s="62">
        <f t="shared" si="0"/>
        <v>-99659</v>
      </c>
      <c r="I39" s="84"/>
      <c r="J39" s="87"/>
      <c r="L39" s="88"/>
    </row>
    <row r="40" spans="2:14">
      <c r="B40" s="61" t="s">
        <v>50</v>
      </c>
      <c r="C40" s="62">
        <v>120000</v>
      </c>
      <c r="D40" s="31"/>
      <c r="E40" s="60">
        <v>273158</v>
      </c>
      <c r="F40" s="31">
        <v>117784</v>
      </c>
      <c r="G40" s="62">
        <f t="shared" ref="G40:G75" si="1">SUM(C40:F40)</f>
        <v>510942</v>
      </c>
      <c r="I40" s="84"/>
      <c r="J40" s="87"/>
      <c r="L40" s="88"/>
    </row>
    <row r="41" spans="2:14">
      <c r="B41" s="61" t="s">
        <v>87</v>
      </c>
      <c r="C41" s="62">
        <v>-69967</v>
      </c>
      <c r="D41" s="31"/>
      <c r="E41" s="60"/>
      <c r="F41" s="31"/>
      <c r="G41" s="62">
        <f t="shared" si="1"/>
        <v>-69967</v>
      </c>
      <c r="I41" s="84"/>
      <c r="J41" s="87"/>
      <c r="L41" s="88"/>
    </row>
    <row r="42" spans="2:14">
      <c r="B42" s="61" t="s">
        <v>51</v>
      </c>
      <c r="C42" s="62">
        <v>-52423</v>
      </c>
      <c r="D42" s="31"/>
      <c r="E42" s="60"/>
      <c r="F42" s="31"/>
      <c r="G42" s="62">
        <f t="shared" si="1"/>
        <v>-52423</v>
      </c>
      <c r="I42" s="84"/>
      <c r="J42" s="87"/>
      <c r="L42" s="88"/>
    </row>
    <row r="43" spans="2:14">
      <c r="B43" s="61" t="s">
        <v>52</v>
      </c>
      <c r="C43" s="62">
        <v>-64813</v>
      </c>
      <c r="D43" s="31"/>
      <c r="E43" s="60"/>
      <c r="F43" s="31"/>
      <c r="G43" s="62">
        <f t="shared" si="1"/>
        <v>-64813</v>
      </c>
      <c r="I43" s="84"/>
      <c r="J43" s="87"/>
      <c r="L43" s="88"/>
    </row>
    <row r="44" spans="2:14">
      <c r="B44" s="61" t="s">
        <v>53</v>
      </c>
      <c r="C44" s="62">
        <v>-112945</v>
      </c>
      <c r="D44" s="31"/>
      <c r="E44" s="60">
        <v>21382</v>
      </c>
      <c r="F44" s="31"/>
      <c r="G44" s="62">
        <f t="shared" si="1"/>
        <v>-91563</v>
      </c>
      <c r="I44" s="84"/>
      <c r="J44" s="87"/>
      <c r="L44" s="88"/>
    </row>
    <row r="45" spans="2:14">
      <c r="B45" s="61" t="s">
        <v>136</v>
      </c>
      <c r="C45" s="62">
        <v>-102929</v>
      </c>
      <c r="D45" s="31"/>
      <c r="E45" s="60">
        <v>947</v>
      </c>
      <c r="F45" s="31"/>
      <c r="G45" s="62">
        <f t="shared" si="1"/>
        <v>-101982</v>
      </c>
      <c r="I45" s="84"/>
      <c r="J45" s="87"/>
      <c r="L45" s="88"/>
    </row>
    <row r="46" spans="2:14">
      <c r="B46" s="61" t="s">
        <v>88</v>
      </c>
      <c r="C46" s="62">
        <v>5284969</v>
      </c>
      <c r="D46" s="31"/>
      <c r="E46" s="60">
        <v>12893</v>
      </c>
      <c r="F46" s="31">
        <v>52528</v>
      </c>
      <c r="G46" s="62">
        <f t="shared" si="1"/>
        <v>5350390</v>
      </c>
      <c r="L46" s="88"/>
      <c r="N46" s="86"/>
    </row>
    <row r="47" spans="2:14">
      <c r="B47" s="61" t="s">
        <v>54</v>
      </c>
      <c r="C47" s="62"/>
      <c r="D47" s="31"/>
      <c r="E47" s="60"/>
      <c r="F47" s="31"/>
      <c r="G47" s="62">
        <f t="shared" si="1"/>
        <v>0</v>
      </c>
      <c r="I47" s="84"/>
      <c r="J47" s="87"/>
      <c r="L47" s="88"/>
    </row>
    <row r="48" spans="2:14">
      <c r="B48" s="61" t="s">
        <v>55</v>
      </c>
      <c r="C48" s="62">
        <v>72036</v>
      </c>
      <c r="D48" s="31"/>
      <c r="E48" s="60"/>
      <c r="F48" s="31"/>
      <c r="G48" s="62">
        <f t="shared" si="1"/>
        <v>72036</v>
      </c>
      <c r="I48" s="84"/>
      <c r="J48" s="87"/>
      <c r="L48" s="88"/>
    </row>
    <row r="49" spans="2:12">
      <c r="B49" s="61" t="s">
        <v>56</v>
      </c>
      <c r="C49" s="62">
        <v>-1572</v>
      </c>
      <c r="D49" s="31"/>
      <c r="E49" s="60"/>
      <c r="F49" s="31"/>
      <c r="G49" s="62">
        <f t="shared" si="1"/>
        <v>-1572</v>
      </c>
      <c r="I49" s="84"/>
      <c r="J49" s="87"/>
      <c r="L49" s="88"/>
    </row>
    <row r="50" spans="2:12">
      <c r="B50" s="61" t="s">
        <v>77</v>
      </c>
      <c r="C50" s="62">
        <v>-234285</v>
      </c>
      <c r="D50" s="31"/>
      <c r="E50" s="60"/>
      <c r="F50" s="31"/>
      <c r="G50" s="62">
        <f t="shared" si="1"/>
        <v>-234285</v>
      </c>
      <c r="I50" s="84"/>
      <c r="J50" s="87"/>
      <c r="L50" s="88"/>
    </row>
    <row r="51" spans="2:12">
      <c r="B51" s="61" t="s">
        <v>89</v>
      </c>
      <c r="C51" s="62">
        <v>-20980</v>
      </c>
      <c r="D51" s="31"/>
      <c r="E51" s="60">
        <v>9590</v>
      </c>
      <c r="F51" s="31"/>
      <c r="G51" s="62">
        <f t="shared" si="1"/>
        <v>-11390</v>
      </c>
      <c r="I51" s="84"/>
      <c r="J51" s="87"/>
      <c r="L51" s="88"/>
    </row>
    <row r="52" spans="2:12">
      <c r="B52" s="61" t="s">
        <v>58</v>
      </c>
      <c r="C52" s="62">
        <v>1226984</v>
      </c>
      <c r="D52" s="31"/>
      <c r="E52" s="60">
        <v>55937</v>
      </c>
      <c r="F52" s="31"/>
      <c r="G52" s="62">
        <f t="shared" si="1"/>
        <v>1282921</v>
      </c>
      <c r="I52" s="84"/>
      <c r="J52" s="87"/>
      <c r="L52" s="88"/>
    </row>
    <row r="53" spans="2:12">
      <c r="B53" s="61" t="s">
        <v>130</v>
      </c>
      <c r="C53" s="62">
        <v>-89567</v>
      </c>
      <c r="D53" s="31"/>
      <c r="E53" s="60"/>
      <c r="F53" s="31"/>
      <c r="G53" s="62">
        <f t="shared" si="1"/>
        <v>-89567</v>
      </c>
      <c r="I53" s="84"/>
      <c r="J53" s="87"/>
      <c r="L53" s="88"/>
    </row>
    <row r="54" spans="2:12">
      <c r="B54" s="61" t="s">
        <v>104</v>
      </c>
      <c r="C54" s="62">
        <v>-39252</v>
      </c>
      <c r="D54" s="31"/>
      <c r="E54" s="60"/>
      <c r="F54" s="31"/>
      <c r="G54" s="62">
        <f t="shared" si="1"/>
        <v>-39252</v>
      </c>
      <c r="I54" s="84"/>
      <c r="J54" s="87"/>
      <c r="L54" s="88"/>
    </row>
    <row r="55" spans="2:12">
      <c r="B55" s="61" t="s">
        <v>90</v>
      </c>
      <c r="C55" s="62">
        <v>-184</v>
      </c>
      <c r="D55" s="31"/>
      <c r="E55" s="60"/>
      <c r="F55" s="31"/>
      <c r="G55" s="62">
        <f t="shared" si="1"/>
        <v>-184</v>
      </c>
      <c r="I55" s="84"/>
      <c r="J55" s="87"/>
      <c r="L55" s="88"/>
    </row>
    <row r="56" spans="2:12">
      <c r="B56" s="61" t="s">
        <v>137</v>
      </c>
      <c r="C56" s="62">
        <v>266357</v>
      </c>
      <c r="D56" s="31"/>
      <c r="E56" s="60"/>
      <c r="F56" s="31"/>
      <c r="G56" s="62">
        <f t="shared" si="1"/>
        <v>266357</v>
      </c>
      <c r="I56" s="84"/>
      <c r="J56" s="87"/>
      <c r="L56" s="88"/>
    </row>
    <row r="57" spans="2:12">
      <c r="B57" s="61" t="s">
        <v>91</v>
      </c>
      <c r="C57" s="62">
        <v>415829</v>
      </c>
      <c r="D57" s="31"/>
      <c r="E57" s="60">
        <v>7716</v>
      </c>
      <c r="F57" s="31">
        <v>101048</v>
      </c>
      <c r="G57" s="62">
        <f t="shared" si="1"/>
        <v>524593</v>
      </c>
      <c r="I57" s="84"/>
      <c r="J57" s="87"/>
      <c r="L57" s="88"/>
    </row>
    <row r="58" spans="2:12">
      <c r="B58" s="61" t="s">
        <v>124</v>
      </c>
      <c r="C58" s="62"/>
      <c r="D58" s="31"/>
      <c r="E58" s="60"/>
      <c r="F58" s="31"/>
      <c r="G58" s="62">
        <f t="shared" si="1"/>
        <v>0</v>
      </c>
      <c r="I58" s="84"/>
      <c r="J58" s="87"/>
      <c r="L58" s="88"/>
    </row>
    <row r="59" spans="2:12">
      <c r="B59" s="61" t="s">
        <v>131</v>
      </c>
      <c r="C59" s="62">
        <v>-899</v>
      </c>
      <c r="D59" s="31"/>
      <c r="E59" s="60"/>
      <c r="F59" s="31"/>
      <c r="G59" s="62">
        <f t="shared" si="1"/>
        <v>-899</v>
      </c>
      <c r="I59" s="84"/>
      <c r="J59" s="87"/>
      <c r="L59" s="88"/>
    </row>
    <row r="60" spans="2:12">
      <c r="B60" s="61" t="s">
        <v>103</v>
      </c>
      <c r="C60" s="62"/>
      <c r="D60" s="31"/>
      <c r="E60" s="60">
        <v>-51348</v>
      </c>
      <c r="F60" s="31">
        <v>12131</v>
      </c>
      <c r="G60" s="62">
        <f t="shared" si="1"/>
        <v>-39217</v>
      </c>
      <c r="I60" s="84"/>
      <c r="J60" s="87"/>
      <c r="L60" s="88"/>
    </row>
    <row r="61" spans="2:12">
      <c r="B61" s="61" t="s">
        <v>62</v>
      </c>
      <c r="C61" s="62">
        <v>-78313</v>
      </c>
      <c r="D61" s="31"/>
      <c r="E61" s="60"/>
      <c r="F61" s="31"/>
      <c r="G61" s="62">
        <f t="shared" si="1"/>
        <v>-78313</v>
      </c>
      <c r="I61" s="84"/>
      <c r="J61" s="87"/>
      <c r="L61" s="88"/>
    </row>
    <row r="62" spans="2:12">
      <c r="B62" s="61" t="s">
        <v>63</v>
      </c>
      <c r="C62" s="62">
        <v>733927</v>
      </c>
      <c r="D62" s="31"/>
      <c r="E62" s="60"/>
      <c r="F62" s="31"/>
      <c r="G62" s="62">
        <f t="shared" si="1"/>
        <v>733927</v>
      </c>
      <c r="I62" s="84"/>
      <c r="J62" s="87"/>
      <c r="L62" s="88"/>
    </row>
    <row r="63" spans="2:12">
      <c r="B63" s="61" t="s">
        <v>64</v>
      </c>
      <c r="C63" s="62">
        <v>-32904</v>
      </c>
      <c r="D63" s="31"/>
      <c r="E63" s="60"/>
      <c r="F63" s="31"/>
      <c r="G63" s="62">
        <f t="shared" si="1"/>
        <v>-32904</v>
      </c>
      <c r="I63" s="84"/>
      <c r="J63" s="87"/>
      <c r="L63" s="88"/>
    </row>
    <row r="64" spans="2:12">
      <c r="B64" s="74" t="s">
        <v>65</v>
      </c>
      <c r="C64" s="62">
        <v>2838498</v>
      </c>
      <c r="D64" s="31"/>
      <c r="E64" s="60"/>
      <c r="F64" s="31"/>
      <c r="G64" s="62">
        <f t="shared" si="1"/>
        <v>2838498</v>
      </c>
      <c r="I64" s="84"/>
      <c r="J64" s="87"/>
      <c r="L64" s="88"/>
    </row>
    <row r="65" spans="2:12">
      <c r="B65" s="61" t="s">
        <v>92</v>
      </c>
      <c r="C65" s="62">
        <v>1052532</v>
      </c>
      <c r="D65" s="31"/>
      <c r="E65" s="60">
        <v>40847</v>
      </c>
      <c r="F65" s="31"/>
      <c r="G65" s="62">
        <f t="shared" si="1"/>
        <v>1093379</v>
      </c>
      <c r="I65" s="84"/>
      <c r="J65" s="87"/>
      <c r="L65" s="88"/>
    </row>
    <row r="66" spans="2:12">
      <c r="B66" s="61" t="s">
        <v>66</v>
      </c>
      <c r="C66" s="62">
        <v>-195953</v>
      </c>
      <c r="D66" s="31"/>
      <c r="E66" s="60">
        <v>9027</v>
      </c>
      <c r="F66" s="31"/>
      <c r="G66" s="62">
        <f t="shared" si="1"/>
        <v>-186926</v>
      </c>
      <c r="I66" s="84"/>
      <c r="J66" s="87"/>
      <c r="L66" s="88"/>
    </row>
    <row r="67" spans="2:12">
      <c r="B67" s="61" t="s">
        <v>93</v>
      </c>
      <c r="C67" s="62"/>
      <c r="D67" s="31"/>
      <c r="E67" s="60"/>
      <c r="F67" s="31"/>
      <c r="G67" s="62">
        <f t="shared" si="1"/>
        <v>0</v>
      </c>
      <c r="I67" s="84"/>
      <c r="J67" s="87"/>
      <c r="L67" s="88"/>
    </row>
    <row r="68" spans="2:12">
      <c r="B68" s="61" t="s">
        <v>67</v>
      </c>
      <c r="C68" s="62">
        <v>4692537</v>
      </c>
      <c r="D68" s="31"/>
      <c r="E68" s="60">
        <v>226391</v>
      </c>
      <c r="F68" s="31"/>
      <c r="G68" s="62">
        <f t="shared" si="1"/>
        <v>4918928</v>
      </c>
      <c r="I68" s="84"/>
      <c r="J68" s="87"/>
      <c r="L68" s="88"/>
    </row>
    <row r="69" spans="2:12">
      <c r="B69" s="61" t="s">
        <v>76</v>
      </c>
      <c r="C69" s="62"/>
      <c r="D69" s="31"/>
      <c r="E69" s="60"/>
      <c r="F69" s="31"/>
      <c r="G69" s="62">
        <f t="shared" si="1"/>
        <v>0</v>
      </c>
      <c r="I69" s="84"/>
      <c r="J69" s="87"/>
      <c r="L69" s="88"/>
    </row>
    <row r="70" spans="2:12">
      <c r="B70" s="61" t="s">
        <v>68</v>
      </c>
      <c r="C70" s="62">
        <v>-11158</v>
      </c>
      <c r="D70" s="31"/>
      <c r="E70" s="60"/>
      <c r="F70" s="31"/>
      <c r="G70" s="62">
        <f t="shared" si="1"/>
        <v>-11158</v>
      </c>
      <c r="I70" s="84"/>
      <c r="J70" s="87"/>
      <c r="L70" s="88"/>
    </row>
    <row r="71" spans="2:12">
      <c r="B71" s="61" t="s">
        <v>132</v>
      </c>
      <c r="C71" s="62">
        <v>-30781</v>
      </c>
      <c r="D71" s="31"/>
      <c r="E71" s="60"/>
      <c r="F71" s="31"/>
      <c r="G71" s="62">
        <f t="shared" si="1"/>
        <v>-30781</v>
      </c>
      <c r="I71" s="84"/>
      <c r="J71" s="87"/>
      <c r="L71" s="88"/>
    </row>
    <row r="72" spans="2:12">
      <c r="B72" s="61" t="s">
        <v>69</v>
      </c>
      <c r="C72" s="62"/>
      <c r="D72" s="31"/>
      <c r="E72" s="60">
        <v>-1517</v>
      </c>
      <c r="F72" s="31"/>
      <c r="G72" s="62">
        <f t="shared" si="1"/>
        <v>-1517</v>
      </c>
      <c r="I72" s="84"/>
      <c r="J72" s="87"/>
      <c r="L72" s="88"/>
    </row>
    <row r="73" spans="2:12">
      <c r="B73" s="61" t="s">
        <v>133</v>
      </c>
      <c r="C73" s="62">
        <v>1141645</v>
      </c>
      <c r="D73" s="31"/>
      <c r="E73" s="60"/>
      <c r="F73" s="31"/>
      <c r="G73" s="62">
        <f>SUM(C73:F73)</f>
        <v>1141645</v>
      </c>
      <c r="I73" s="84"/>
      <c r="J73" s="87"/>
      <c r="L73" s="88"/>
    </row>
    <row r="74" spans="2:12">
      <c r="B74" s="61" t="s">
        <v>75</v>
      </c>
      <c r="C74" s="62">
        <v>-592657</v>
      </c>
      <c r="D74" s="31"/>
      <c r="E74" s="60">
        <v>7344</v>
      </c>
      <c r="F74" s="31"/>
      <c r="G74" s="62">
        <f t="shared" si="1"/>
        <v>-585313</v>
      </c>
      <c r="I74" s="84"/>
      <c r="J74" s="87"/>
      <c r="L74" s="88"/>
    </row>
    <row r="75" spans="2:12">
      <c r="B75" s="61" t="s">
        <v>70</v>
      </c>
      <c r="C75" s="59">
        <v>1995025</v>
      </c>
      <c r="D75" s="31"/>
      <c r="E75" s="60">
        <v>39607</v>
      </c>
      <c r="F75" s="31">
        <v>76538</v>
      </c>
      <c r="G75" s="59">
        <f t="shared" si="1"/>
        <v>2111170</v>
      </c>
      <c r="I75" s="84"/>
      <c r="J75" s="87"/>
      <c r="L75" s="88"/>
    </row>
    <row r="76" spans="2:12">
      <c r="B76" s="56" t="s">
        <v>123</v>
      </c>
      <c r="C76" s="54">
        <f>SUM(C6:C75)</f>
        <v>110313492</v>
      </c>
      <c r="D76" s="55">
        <f>SUM(D6:D75)</f>
        <v>-628</v>
      </c>
      <c r="E76" s="44">
        <f>SUM(E6:E75)</f>
        <v>1779775</v>
      </c>
      <c r="F76" s="55">
        <f>SUM(F6:F75)</f>
        <v>5192690</v>
      </c>
      <c r="G76" s="54">
        <f>SUM(G6:G75)</f>
        <v>117285329</v>
      </c>
      <c r="L76" s="88"/>
    </row>
    <row r="77" spans="2:12">
      <c r="B77" s="58" t="s">
        <v>101</v>
      </c>
      <c r="C77" s="53"/>
      <c r="D77" s="57">
        <v>1659</v>
      </c>
      <c r="E77" s="49"/>
      <c r="F77" s="57"/>
      <c r="G77" s="53"/>
      <c r="I77" s="84"/>
      <c r="J77" s="87"/>
      <c r="K77" s="83"/>
      <c r="L77" s="88"/>
    </row>
    <row r="78" spans="2:12">
      <c r="B78" s="56" t="s">
        <v>100</v>
      </c>
      <c r="C78" s="54"/>
      <c r="D78" s="55">
        <f>SUM(D76:D77)</f>
        <v>1031</v>
      </c>
      <c r="E78" s="55">
        <f>SUM(E76:E77)</f>
        <v>1779775</v>
      </c>
      <c r="F78" s="55">
        <f t="shared" ref="F78" si="2">SUM(F76:F77)</f>
        <v>5192690</v>
      </c>
      <c r="G78" s="54">
        <f>SUM(G76:G77)</f>
        <v>117285329</v>
      </c>
      <c r="L78" s="88"/>
    </row>
    <row r="79" spans="2:12">
      <c r="B79" s="53" t="s">
        <v>99</v>
      </c>
      <c r="C79" s="53"/>
      <c r="D79" s="52"/>
      <c r="E79" s="51"/>
      <c r="F79" s="50"/>
      <c r="G79" s="49">
        <v>119666000</v>
      </c>
      <c r="I79" s="84"/>
      <c r="J79" s="87"/>
      <c r="L79" s="88"/>
    </row>
    <row r="80" spans="2:12">
      <c r="B80" s="48" t="s">
        <v>123</v>
      </c>
      <c r="C80" s="47"/>
      <c r="D80" s="45"/>
      <c r="E80" s="46"/>
      <c r="F80" s="45"/>
      <c r="G80" s="44">
        <f>SUM(G78:G79)</f>
        <v>236951329</v>
      </c>
      <c r="K80" s="41"/>
    </row>
    <row r="81" spans="11:11">
      <c r="K81" s="41"/>
    </row>
    <row r="82" spans="11:11">
      <c r="K82" s="41"/>
    </row>
    <row r="83" spans="11:11">
      <c r="K83" s="41"/>
    </row>
    <row r="84" spans="11:11">
      <c r="K84" s="41"/>
    </row>
    <row r="85" spans="11:11">
      <c r="K85" s="41"/>
    </row>
    <row r="86" spans="11:11">
      <c r="K86" s="41"/>
    </row>
    <row r="87" spans="11:11">
      <c r="K87" s="41"/>
    </row>
    <row r="88" spans="11:11">
      <c r="K88" s="41"/>
    </row>
    <row r="89" spans="11:11">
      <c r="K89" s="41"/>
    </row>
    <row r="90" spans="11:11">
      <c r="K90" s="41"/>
    </row>
    <row r="91" spans="11:11">
      <c r="K91" s="41"/>
    </row>
    <row r="92" spans="11:11">
      <c r="K92" s="41"/>
    </row>
    <row r="93" spans="11:11">
      <c r="K93" s="41"/>
    </row>
    <row r="94" spans="11:11">
      <c r="K94" s="41"/>
    </row>
    <row r="95" spans="11:11">
      <c r="K95" s="41"/>
    </row>
    <row r="96" spans="11:11">
      <c r="K96" s="41"/>
    </row>
    <row r="97" spans="11:11">
      <c r="K97" s="41"/>
    </row>
  </sheetData>
  <mergeCells count="1">
    <mergeCell ref="B2:G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73"/>
  <sheetViews>
    <sheetView topLeftCell="A34" workbookViewId="0">
      <selection sqref="A1:H4"/>
    </sheetView>
  </sheetViews>
  <sheetFormatPr baseColWidth="10" defaultRowHeight="15"/>
  <cols>
    <col min="2" max="2" width="40.5703125" customWidth="1"/>
  </cols>
  <sheetData>
    <row r="3" spans="2:8" ht="60" customHeight="1">
      <c r="B3" s="116" t="s">
        <v>127</v>
      </c>
      <c r="C3" s="116"/>
      <c r="D3" s="116"/>
      <c r="E3" s="116"/>
      <c r="F3" s="116"/>
      <c r="G3" s="116"/>
    </row>
    <row r="4" spans="2:8" ht="15" customHeight="1">
      <c r="B4" s="116"/>
      <c r="C4" s="116"/>
      <c r="D4" s="116"/>
      <c r="E4" s="116"/>
      <c r="F4" s="116"/>
      <c r="G4" s="116"/>
      <c r="H4" s="70"/>
    </row>
    <row r="5" spans="2:8" ht="15" customHeight="1">
      <c r="B5" s="69" t="s">
        <v>126</v>
      </c>
      <c r="H5" s="70"/>
    </row>
    <row r="6" spans="2:8" ht="15" customHeight="1">
      <c r="B6" s="68" t="s">
        <v>121</v>
      </c>
      <c r="C6" s="66" t="s">
        <v>120</v>
      </c>
      <c r="D6" s="67" t="s">
        <v>119</v>
      </c>
      <c r="E6" s="67" t="s">
        <v>118</v>
      </c>
      <c r="F6" s="67" t="s">
        <v>117</v>
      </c>
      <c r="G6" s="66" t="s">
        <v>102</v>
      </c>
      <c r="H6" s="70"/>
    </row>
    <row r="7" spans="2:8" ht="15" customHeight="1">
      <c r="B7" s="65" t="s">
        <v>25</v>
      </c>
      <c r="C7" s="63">
        <v>6372671.140999998</v>
      </c>
      <c r="D7" s="31"/>
      <c r="E7" s="64">
        <v>23975</v>
      </c>
      <c r="F7" s="31">
        <v>122415</v>
      </c>
      <c r="G7" s="63">
        <f t="shared" ref="G7:G38" si="0">SUM(C7:F7)</f>
        <v>6519061.140999998</v>
      </c>
      <c r="H7" s="70"/>
    </row>
    <row r="8" spans="2:8">
      <c r="B8" s="61" t="s">
        <v>80</v>
      </c>
      <c r="C8" s="62">
        <v>1027.31</v>
      </c>
      <c r="D8" s="31"/>
      <c r="E8" s="60">
        <v>99728</v>
      </c>
      <c r="F8" s="31">
        <v>343928</v>
      </c>
      <c r="G8" s="62">
        <f t="shared" si="0"/>
        <v>444683.31</v>
      </c>
    </row>
    <row r="9" spans="2:8">
      <c r="B9" s="61" t="s">
        <v>81</v>
      </c>
      <c r="C9" s="62">
        <v>-342032.12600000005</v>
      </c>
      <c r="D9" s="31"/>
      <c r="E9" s="60"/>
      <c r="F9" s="31"/>
      <c r="G9" s="62">
        <f t="shared" si="0"/>
        <v>-342032.12600000005</v>
      </c>
    </row>
    <row r="10" spans="2:8">
      <c r="B10" s="61" t="s">
        <v>26</v>
      </c>
      <c r="C10" s="62">
        <v>-22902.039000000001</v>
      </c>
      <c r="D10" s="31"/>
      <c r="E10" s="60"/>
      <c r="F10" s="31"/>
      <c r="G10" s="62">
        <f t="shared" si="0"/>
        <v>-22902.039000000001</v>
      </c>
    </row>
    <row r="11" spans="2:8">
      <c r="B11" s="61" t="s">
        <v>27</v>
      </c>
      <c r="C11" s="62">
        <v>-274827.01500000001</v>
      </c>
      <c r="D11" s="31"/>
      <c r="E11" s="60"/>
      <c r="F11" s="31"/>
      <c r="G11" s="62">
        <f t="shared" si="0"/>
        <v>-274827.01500000001</v>
      </c>
    </row>
    <row r="12" spans="2:8">
      <c r="B12" s="61" t="s">
        <v>29</v>
      </c>
      <c r="C12" s="62">
        <v>-2257605.787</v>
      </c>
      <c r="D12" s="31"/>
      <c r="E12" s="60"/>
      <c r="F12" s="31"/>
      <c r="G12" s="62">
        <f t="shared" si="0"/>
        <v>-2257605.787</v>
      </c>
    </row>
    <row r="13" spans="2:8">
      <c r="B13" s="61" t="s">
        <v>71</v>
      </c>
      <c r="C13" s="62">
        <v>938977.46600000013</v>
      </c>
      <c r="D13" s="31"/>
      <c r="E13" s="60"/>
      <c r="F13" s="31"/>
      <c r="G13" s="62">
        <f t="shared" si="0"/>
        <v>938977.46600000013</v>
      </c>
    </row>
    <row r="14" spans="2:8">
      <c r="B14" s="61" t="s">
        <v>30</v>
      </c>
      <c r="C14" s="62">
        <v>-247398.29399999999</v>
      </c>
      <c r="D14" s="31"/>
      <c r="E14" s="60"/>
      <c r="F14" s="31"/>
      <c r="G14" s="62">
        <f t="shared" si="0"/>
        <v>-247398.29399999999</v>
      </c>
    </row>
    <row r="15" spans="2:8">
      <c r="B15" s="61" t="s">
        <v>116</v>
      </c>
      <c r="C15" s="62"/>
      <c r="D15" s="31"/>
      <c r="E15" s="60">
        <v>38466</v>
      </c>
      <c r="F15" s="31"/>
      <c r="G15" s="62">
        <f t="shared" si="0"/>
        <v>38466</v>
      </c>
    </row>
    <row r="16" spans="2:8">
      <c r="B16" s="61" t="s">
        <v>32</v>
      </c>
      <c r="C16" s="62">
        <v>-68665.256000000008</v>
      </c>
      <c r="D16" s="31"/>
      <c r="E16" s="60"/>
      <c r="F16" s="31"/>
      <c r="G16" s="62">
        <f t="shared" si="0"/>
        <v>-68665.256000000008</v>
      </c>
    </row>
    <row r="17" spans="2:7">
      <c r="B17" s="61" t="s">
        <v>33</v>
      </c>
      <c r="C17" s="62">
        <v>-109107.73700000001</v>
      </c>
      <c r="D17" s="31"/>
      <c r="E17" s="60"/>
      <c r="F17" s="31"/>
      <c r="G17" s="62">
        <f t="shared" si="0"/>
        <v>-109107.73700000001</v>
      </c>
    </row>
    <row r="18" spans="2:7">
      <c r="B18" s="61" t="s">
        <v>34</v>
      </c>
      <c r="C18" s="62">
        <v>1687407.3840000001</v>
      </c>
      <c r="D18" s="31"/>
      <c r="E18" s="60">
        <v>51068</v>
      </c>
      <c r="F18" s="31">
        <v>380030</v>
      </c>
      <c r="G18" s="62">
        <f t="shared" si="0"/>
        <v>2118505.3840000001</v>
      </c>
    </row>
    <row r="19" spans="2:7">
      <c r="B19" s="61" t="s">
        <v>18</v>
      </c>
      <c r="C19" s="62">
        <v>-36184.587</v>
      </c>
      <c r="D19" s="31"/>
      <c r="E19" s="60"/>
      <c r="F19" s="31"/>
      <c r="G19" s="62">
        <f t="shared" si="0"/>
        <v>-36184.587</v>
      </c>
    </row>
    <row r="20" spans="2:7">
      <c r="B20" s="61" t="s">
        <v>35</v>
      </c>
      <c r="C20" s="62">
        <v>398569.08800000005</v>
      </c>
      <c r="D20" s="31"/>
      <c r="E20" s="60">
        <v>12350</v>
      </c>
      <c r="F20" s="31"/>
      <c r="G20" s="62">
        <f t="shared" si="0"/>
        <v>410919.08800000005</v>
      </c>
    </row>
    <row r="21" spans="2:7">
      <c r="B21" s="61" t="s">
        <v>82</v>
      </c>
      <c r="C21" s="62">
        <v>-271630.76300000004</v>
      </c>
      <c r="D21" s="31"/>
      <c r="E21" s="60"/>
      <c r="F21" s="31"/>
      <c r="G21" s="62">
        <f t="shared" si="0"/>
        <v>-271630.76300000004</v>
      </c>
    </row>
    <row r="22" spans="2:7">
      <c r="B22" s="61" t="s">
        <v>112</v>
      </c>
      <c r="C22" s="62"/>
      <c r="D22" s="31"/>
      <c r="E22" s="60">
        <v>-13031</v>
      </c>
      <c r="F22" s="31"/>
      <c r="G22" s="62">
        <f t="shared" si="0"/>
        <v>-13031</v>
      </c>
    </row>
    <row r="23" spans="2:7">
      <c r="B23" s="61" t="s">
        <v>38</v>
      </c>
      <c r="C23" s="62">
        <v>-317977.44500000001</v>
      </c>
      <c r="D23" s="31"/>
      <c r="E23" s="60"/>
      <c r="F23" s="31"/>
      <c r="G23" s="62">
        <f t="shared" si="0"/>
        <v>-317977.44500000001</v>
      </c>
    </row>
    <row r="24" spans="2:7">
      <c r="B24" s="61" t="s">
        <v>111</v>
      </c>
      <c r="C24" s="62"/>
      <c r="D24" s="31"/>
      <c r="E24" s="60">
        <v>-4036</v>
      </c>
      <c r="F24" s="31">
        <v>56519</v>
      </c>
      <c r="G24" s="62">
        <f t="shared" si="0"/>
        <v>52483</v>
      </c>
    </row>
    <row r="25" spans="2:7">
      <c r="B25" s="61" t="s">
        <v>39</v>
      </c>
      <c r="C25" s="62">
        <v>-217655.65099999998</v>
      </c>
      <c r="D25" s="31"/>
      <c r="E25" s="60">
        <v>60067</v>
      </c>
      <c r="F25" s="31">
        <v>29179</v>
      </c>
      <c r="G25" s="62">
        <f t="shared" si="0"/>
        <v>-128409.65099999998</v>
      </c>
    </row>
    <row r="26" spans="2:7">
      <c r="B26" s="61" t="s">
        <v>83</v>
      </c>
      <c r="C26" s="62">
        <v>41576906.611999996</v>
      </c>
      <c r="D26" s="31">
        <v>790</v>
      </c>
      <c r="E26" s="60">
        <v>483238</v>
      </c>
      <c r="F26" s="31">
        <v>3970507</v>
      </c>
      <c r="G26" s="62">
        <f t="shared" si="0"/>
        <v>46031441.611999996</v>
      </c>
    </row>
    <row r="27" spans="2:7">
      <c r="B27" s="61" t="s">
        <v>110</v>
      </c>
      <c r="C27" s="62">
        <v>7607207.0940000014</v>
      </c>
      <c r="D27" s="31"/>
      <c r="E27" s="60"/>
      <c r="F27" s="31"/>
      <c r="G27" s="62">
        <f t="shared" si="0"/>
        <v>7607207.0940000014</v>
      </c>
    </row>
    <row r="28" spans="2:7">
      <c r="B28" s="61" t="s">
        <v>109</v>
      </c>
      <c r="C28" s="62">
        <v>1555680.906</v>
      </c>
      <c r="D28" s="31"/>
      <c r="E28" s="60">
        <v>9495</v>
      </c>
      <c r="F28" s="31">
        <v>98623</v>
      </c>
      <c r="G28" s="62">
        <f t="shared" si="0"/>
        <v>1663798.906</v>
      </c>
    </row>
    <row r="29" spans="2:7">
      <c r="B29" s="61" t="s">
        <v>42</v>
      </c>
      <c r="C29" s="62">
        <v>-444626.761</v>
      </c>
      <c r="D29" s="31"/>
      <c r="E29" s="60">
        <v>5368</v>
      </c>
      <c r="F29" s="31"/>
      <c r="G29" s="62">
        <f t="shared" si="0"/>
        <v>-439258.761</v>
      </c>
    </row>
    <row r="30" spans="2:7">
      <c r="B30" s="61" t="s">
        <v>43</v>
      </c>
      <c r="C30" s="62">
        <v>-71222.33</v>
      </c>
      <c r="D30" s="31"/>
      <c r="E30" s="60"/>
      <c r="F30" s="31"/>
      <c r="G30" s="62">
        <f t="shared" si="0"/>
        <v>-71222.33</v>
      </c>
    </row>
    <row r="31" spans="2:7">
      <c r="B31" s="61" t="s">
        <v>44</v>
      </c>
      <c r="C31" s="62">
        <v>1171732.476</v>
      </c>
      <c r="D31" s="31"/>
      <c r="E31" s="60"/>
      <c r="F31" s="31"/>
      <c r="G31" s="62">
        <f t="shared" si="0"/>
        <v>1171732.476</v>
      </c>
    </row>
    <row r="32" spans="2:7">
      <c r="B32" s="61" t="s">
        <v>85</v>
      </c>
      <c r="C32" s="62">
        <v>2705725.6800000006</v>
      </c>
      <c r="D32" s="31"/>
      <c r="E32" s="60">
        <v>2877</v>
      </c>
      <c r="F32" s="31"/>
      <c r="G32" s="62">
        <f t="shared" si="0"/>
        <v>2708602.6800000006</v>
      </c>
    </row>
    <row r="33" spans="2:7">
      <c r="B33" s="61" t="s">
        <v>45</v>
      </c>
      <c r="C33" s="62">
        <v>560048.37300000002</v>
      </c>
      <c r="D33" s="31"/>
      <c r="E33" s="60"/>
      <c r="F33" s="31"/>
      <c r="G33" s="62">
        <f t="shared" si="0"/>
        <v>560048.37300000002</v>
      </c>
    </row>
    <row r="34" spans="2:7">
      <c r="B34" s="61" t="s">
        <v>86</v>
      </c>
      <c r="C34" s="62">
        <v>-75102.813999999998</v>
      </c>
      <c r="D34" s="31"/>
      <c r="E34" s="60"/>
      <c r="F34" s="31"/>
      <c r="G34" s="62">
        <f t="shared" si="0"/>
        <v>-75102.813999999998</v>
      </c>
    </row>
    <row r="35" spans="2:7">
      <c r="B35" s="61" t="s">
        <v>108</v>
      </c>
      <c r="C35" s="62">
        <v>-30561.069</v>
      </c>
      <c r="D35" s="31"/>
      <c r="E35" s="60"/>
      <c r="F35" s="31"/>
      <c r="G35" s="62">
        <f t="shared" si="0"/>
        <v>-30561.069</v>
      </c>
    </row>
    <row r="36" spans="2:7">
      <c r="B36" s="61" t="s">
        <v>106</v>
      </c>
      <c r="C36" s="62">
        <v>-183023.068</v>
      </c>
      <c r="D36" s="31"/>
      <c r="E36" s="60"/>
      <c r="F36" s="31"/>
      <c r="G36" s="62">
        <f t="shared" si="0"/>
        <v>-183023.068</v>
      </c>
    </row>
    <row r="37" spans="2:7">
      <c r="B37" s="61" t="s">
        <v>125</v>
      </c>
      <c r="C37" s="62">
        <v>182772.16899999999</v>
      </c>
      <c r="D37" s="31"/>
      <c r="E37" s="60"/>
      <c r="F37" s="31"/>
      <c r="G37" s="62">
        <f t="shared" si="0"/>
        <v>182772.16899999999</v>
      </c>
    </row>
    <row r="38" spans="2:7">
      <c r="B38" s="61" t="s">
        <v>105</v>
      </c>
      <c r="C38" s="62">
        <v>-66323.131000000008</v>
      </c>
      <c r="D38" s="31"/>
      <c r="E38" s="60"/>
      <c r="F38" s="31"/>
      <c r="G38" s="62">
        <f t="shared" si="0"/>
        <v>-66323.131000000008</v>
      </c>
    </row>
    <row r="39" spans="2:7">
      <c r="B39" s="61" t="s">
        <v>50</v>
      </c>
      <c r="C39" s="62">
        <v>-678117.75600000005</v>
      </c>
      <c r="D39" s="31"/>
      <c r="E39" s="60">
        <v>113122</v>
      </c>
      <c r="F39" s="31">
        <v>93832</v>
      </c>
      <c r="G39" s="62">
        <f t="shared" ref="G39:G68" si="1">SUM(C39:F39)</f>
        <v>-471163.75600000005</v>
      </c>
    </row>
    <row r="40" spans="2:7">
      <c r="B40" s="61" t="s">
        <v>87</v>
      </c>
      <c r="C40" s="62">
        <v>-44374.896000000001</v>
      </c>
      <c r="D40" s="31"/>
      <c r="E40" s="60"/>
      <c r="F40" s="31"/>
      <c r="G40" s="62">
        <f t="shared" si="1"/>
        <v>-44374.896000000001</v>
      </c>
    </row>
    <row r="41" spans="2:7">
      <c r="B41" s="61" t="s">
        <v>51</v>
      </c>
      <c r="C41" s="62">
        <v>-134344.361</v>
      </c>
      <c r="D41" s="31"/>
      <c r="E41" s="60">
        <v>960</v>
      </c>
      <c r="F41" s="31"/>
      <c r="G41" s="62">
        <f t="shared" si="1"/>
        <v>-133384.361</v>
      </c>
    </row>
    <row r="42" spans="2:7">
      <c r="B42" s="61" t="s">
        <v>52</v>
      </c>
      <c r="C42" s="62">
        <v>-57757.61</v>
      </c>
      <c r="D42" s="31"/>
      <c r="E42" s="60"/>
      <c r="F42" s="31"/>
      <c r="G42" s="62">
        <f t="shared" si="1"/>
        <v>-57757.61</v>
      </c>
    </row>
    <row r="43" spans="2:7">
      <c r="B43" s="61" t="s">
        <v>53</v>
      </c>
      <c r="C43" s="62">
        <v>-116115.094</v>
      </c>
      <c r="D43" s="31"/>
      <c r="E43" s="60">
        <v>5992</v>
      </c>
      <c r="F43" s="31"/>
      <c r="G43" s="62">
        <f t="shared" si="1"/>
        <v>-110123.094</v>
      </c>
    </row>
    <row r="44" spans="2:7">
      <c r="B44" s="61" t="s">
        <v>88</v>
      </c>
      <c r="C44" s="62">
        <v>3934047.051</v>
      </c>
      <c r="D44" s="31"/>
      <c r="E44" s="60"/>
      <c r="F44" s="31"/>
      <c r="G44" s="62">
        <f t="shared" si="1"/>
        <v>3934047.051</v>
      </c>
    </row>
    <row r="45" spans="2:7">
      <c r="B45" s="61" t="s">
        <v>54</v>
      </c>
      <c r="C45" s="62">
        <v>-402718.11</v>
      </c>
      <c r="D45" s="31"/>
      <c r="E45" s="60"/>
      <c r="F45" s="31"/>
      <c r="G45" s="62">
        <f t="shared" si="1"/>
        <v>-402718.11</v>
      </c>
    </row>
    <row r="46" spans="2:7">
      <c r="B46" s="61" t="s">
        <v>55</v>
      </c>
      <c r="C46" s="62">
        <v>140931.45500000002</v>
      </c>
      <c r="D46" s="31"/>
      <c r="E46" s="60"/>
      <c r="F46" s="31"/>
      <c r="G46" s="62">
        <f t="shared" si="1"/>
        <v>140931.45500000002</v>
      </c>
    </row>
    <row r="47" spans="2:7">
      <c r="B47" s="61" t="s">
        <v>56</v>
      </c>
      <c r="C47" s="62">
        <v>267436.33500000002</v>
      </c>
      <c r="D47" s="31"/>
      <c r="E47" s="60"/>
      <c r="F47" s="31"/>
      <c r="G47" s="62">
        <f t="shared" si="1"/>
        <v>267436.33500000002</v>
      </c>
    </row>
    <row r="48" spans="2:7">
      <c r="B48" s="61" t="s">
        <v>77</v>
      </c>
      <c r="C48" s="62">
        <v>-68173.89</v>
      </c>
      <c r="D48" s="31"/>
      <c r="E48" s="60"/>
      <c r="F48" s="31"/>
      <c r="G48" s="62">
        <f t="shared" si="1"/>
        <v>-68173.89</v>
      </c>
    </row>
    <row r="49" spans="2:7">
      <c r="B49" s="61" t="s">
        <v>89</v>
      </c>
      <c r="C49" s="62">
        <v>-3756.0940000000001</v>
      </c>
      <c r="D49" s="31"/>
      <c r="E49" s="60"/>
      <c r="F49" s="31"/>
      <c r="G49" s="62">
        <f t="shared" si="1"/>
        <v>-3756.0940000000001</v>
      </c>
    </row>
    <row r="50" spans="2:7">
      <c r="B50" s="61" t="s">
        <v>58</v>
      </c>
      <c r="C50" s="62">
        <v>89098.689999999988</v>
      </c>
      <c r="D50" s="31"/>
      <c r="E50" s="60">
        <v>-30</v>
      </c>
      <c r="F50" s="31"/>
      <c r="G50" s="62">
        <f t="shared" si="1"/>
        <v>89068.689999999988</v>
      </c>
    </row>
    <row r="51" spans="2:7">
      <c r="B51" s="61" t="s">
        <v>104</v>
      </c>
      <c r="C51" s="62">
        <v>-28220.954000000002</v>
      </c>
      <c r="D51" s="31"/>
      <c r="E51" s="60"/>
      <c r="F51" s="31"/>
      <c r="G51" s="62">
        <f t="shared" si="1"/>
        <v>-28220.954000000002</v>
      </c>
    </row>
    <row r="52" spans="2:7">
      <c r="B52" s="61" t="s">
        <v>90</v>
      </c>
      <c r="C52" s="62">
        <v>-635.52499999999998</v>
      </c>
      <c r="D52" s="31"/>
      <c r="E52" s="60"/>
      <c r="F52" s="31"/>
      <c r="G52" s="62">
        <f t="shared" si="1"/>
        <v>-635.52499999999998</v>
      </c>
    </row>
    <row r="53" spans="2:7">
      <c r="B53" s="61" t="s">
        <v>91</v>
      </c>
      <c r="C53" s="62">
        <v>-727797.38599999994</v>
      </c>
      <c r="D53" s="31"/>
      <c r="E53" s="60">
        <v>7735</v>
      </c>
      <c r="F53" s="31"/>
      <c r="G53" s="62">
        <f t="shared" si="1"/>
        <v>-720062.38599999994</v>
      </c>
    </row>
    <row r="54" spans="2:7">
      <c r="B54" s="61" t="s">
        <v>124</v>
      </c>
      <c r="C54" s="62">
        <v>-15000</v>
      </c>
      <c r="D54" s="31"/>
      <c r="E54" s="60"/>
      <c r="F54" s="31"/>
      <c r="G54" s="62">
        <f t="shared" si="1"/>
        <v>-15000</v>
      </c>
    </row>
    <row r="55" spans="2:7">
      <c r="B55" s="61" t="s">
        <v>103</v>
      </c>
      <c r="C55" s="62">
        <v>-152766.01</v>
      </c>
      <c r="D55" s="31"/>
      <c r="E55" s="60">
        <v>23744</v>
      </c>
      <c r="F55" s="31">
        <v>12701</v>
      </c>
      <c r="G55" s="62">
        <f t="shared" si="1"/>
        <v>-116321.01000000001</v>
      </c>
    </row>
    <row r="56" spans="2:7">
      <c r="B56" s="61" t="s">
        <v>62</v>
      </c>
      <c r="C56" s="62">
        <v>-54764.216999999997</v>
      </c>
      <c r="D56" s="31"/>
      <c r="E56" s="60"/>
      <c r="F56" s="31"/>
      <c r="G56" s="62">
        <f t="shared" si="1"/>
        <v>-54764.216999999997</v>
      </c>
    </row>
    <row r="57" spans="2:7">
      <c r="B57" s="61" t="s">
        <v>63</v>
      </c>
      <c r="C57" s="62">
        <v>691811.49599999993</v>
      </c>
      <c r="D57" s="31"/>
      <c r="E57" s="60"/>
      <c r="F57" s="31"/>
      <c r="G57" s="62">
        <f t="shared" si="1"/>
        <v>691811.49599999993</v>
      </c>
    </row>
    <row r="58" spans="2:7">
      <c r="B58" s="61" t="s">
        <v>64</v>
      </c>
      <c r="C58" s="62">
        <v>-34229.576999999997</v>
      </c>
      <c r="D58" s="31"/>
      <c r="E58" s="60"/>
      <c r="F58" s="31"/>
      <c r="G58" s="62">
        <f t="shared" si="1"/>
        <v>-34229.576999999997</v>
      </c>
    </row>
    <row r="59" spans="2:7">
      <c r="B59" s="61" t="s">
        <v>65</v>
      </c>
      <c r="C59" s="62">
        <v>2938836.5890000002</v>
      </c>
      <c r="D59" s="31"/>
      <c r="E59" s="60"/>
      <c r="F59" s="31"/>
      <c r="G59" s="62">
        <f t="shared" si="1"/>
        <v>2938836.5890000002</v>
      </c>
    </row>
    <row r="60" spans="2:7">
      <c r="B60" s="61" t="s">
        <v>92</v>
      </c>
      <c r="C60" s="71">
        <v>1673352.31</v>
      </c>
      <c r="D60" s="31"/>
      <c r="E60" s="60"/>
      <c r="F60" s="31"/>
      <c r="G60" s="62">
        <f t="shared" si="1"/>
        <v>1673352.31</v>
      </c>
    </row>
    <row r="61" spans="2:7">
      <c r="B61" s="61" t="s">
        <v>66</v>
      </c>
      <c r="C61" s="62">
        <v>-253720.19699999999</v>
      </c>
      <c r="D61" s="31"/>
      <c r="E61" s="60">
        <v>2877</v>
      </c>
      <c r="F61" s="31"/>
      <c r="G61" s="62">
        <f t="shared" si="1"/>
        <v>-250843.19699999999</v>
      </c>
    </row>
    <row r="62" spans="2:7">
      <c r="B62" s="61" t="s">
        <v>93</v>
      </c>
      <c r="C62" s="62">
        <v>-369097.22500000003</v>
      </c>
      <c r="D62" s="31"/>
      <c r="E62" s="60"/>
      <c r="F62" s="31"/>
      <c r="G62" s="62">
        <f t="shared" si="1"/>
        <v>-369097.22500000003</v>
      </c>
    </row>
    <row r="63" spans="2:7">
      <c r="B63" s="61" t="s">
        <v>67</v>
      </c>
      <c r="C63" s="62">
        <v>5167.1889999998966</v>
      </c>
      <c r="D63" s="31"/>
      <c r="E63" s="60">
        <v>-10119</v>
      </c>
      <c r="F63" s="31"/>
      <c r="G63" s="62">
        <f t="shared" si="1"/>
        <v>-4951.8110000001034</v>
      </c>
    </row>
    <row r="64" spans="2:7">
      <c r="B64" s="61" t="s">
        <v>76</v>
      </c>
      <c r="C64" s="62">
        <v>-241834.56099999999</v>
      </c>
      <c r="D64" s="31"/>
      <c r="E64" s="60"/>
      <c r="F64" s="31"/>
      <c r="G64" s="62">
        <f t="shared" si="1"/>
        <v>-241834.56099999999</v>
      </c>
    </row>
    <row r="65" spans="2:7">
      <c r="B65" s="61" t="s">
        <v>68</v>
      </c>
      <c r="C65" s="62">
        <v>-776271.40500000003</v>
      </c>
      <c r="D65" s="31"/>
      <c r="E65" s="60"/>
      <c r="F65" s="31"/>
      <c r="G65" s="62">
        <f t="shared" si="1"/>
        <v>-776271.40500000003</v>
      </c>
    </row>
    <row r="66" spans="2:7">
      <c r="B66" s="61" t="s">
        <v>69</v>
      </c>
      <c r="C66" s="62">
        <v>-246286.864</v>
      </c>
      <c r="D66" s="31"/>
      <c r="E66" s="60">
        <v>9905</v>
      </c>
      <c r="F66" s="31"/>
      <c r="G66" s="62">
        <f t="shared" si="1"/>
        <v>-236381.864</v>
      </c>
    </row>
    <row r="67" spans="2:7">
      <c r="B67" s="61" t="s">
        <v>75</v>
      </c>
      <c r="C67" s="62">
        <v>-389346.821</v>
      </c>
      <c r="D67" s="31"/>
      <c r="E67" s="60"/>
      <c r="F67" s="31"/>
      <c r="G67" s="62">
        <f t="shared" si="1"/>
        <v>-389346.821</v>
      </c>
    </row>
    <row r="68" spans="2:7">
      <c r="B68" s="61" t="s">
        <v>70</v>
      </c>
      <c r="C68" s="59">
        <v>381862.33399999997</v>
      </c>
      <c r="D68" s="31">
        <v>215</v>
      </c>
      <c r="E68" s="60">
        <v>15404</v>
      </c>
      <c r="F68" s="31">
        <v>74236</v>
      </c>
      <c r="G68" s="59">
        <f t="shared" si="1"/>
        <v>471717.33399999997</v>
      </c>
    </row>
    <row r="69" spans="2:7">
      <c r="B69" s="56" t="s">
        <v>123</v>
      </c>
      <c r="C69" s="54">
        <v>65049094.722000018</v>
      </c>
      <c r="D69" s="55">
        <f>SUM(D7:D68)</f>
        <v>1005</v>
      </c>
      <c r="E69" s="44">
        <f>SUM(E7:E68)</f>
        <v>939155</v>
      </c>
      <c r="F69" s="55">
        <f>SUM(F7:F68)</f>
        <v>5181970</v>
      </c>
      <c r="G69" s="54">
        <f>SUM(G7:G68)</f>
        <v>71171224.722000018</v>
      </c>
    </row>
    <row r="70" spans="2:7">
      <c r="B70" s="58" t="s">
        <v>101</v>
      </c>
      <c r="C70" s="53"/>
      <c r="D70" s="57">
        <v>5550</v>
      </c>
      <c r="E70" s="49"/>
      <c r="F70" s="57"/>
      <c r="G70" s="53">
        <v>5550</v>
      </c>
    </row>
    <row r="71" spans="2:7">
      <c r="B71" s="56" t="s">
        <v>100</v>
      </c>
      <c r="C71" s="54"/>
      <c r="D71" s="55">
        <f>SUM(D69:D70)</f>
        <v>6555</v>
      </c>
      <c r="E71" s="55">
        <f>SUM(E69:E70)</f>
        <v>939155</v>
      </c>
      <c r="F71" s="55">
        <f>SUM(F69:F70)</f>
        <v>5181970</v>
      </c>
      <c r="G71" s="54">
        <f>SUM(G69:G70)</f>
        <v>71176774.722000018</v>
      </c>
    </row>
    <row r="72" spans="2:7">
      <c r="B72" s="53" t="s">
        <v>99</v>
      </c>
      <c r="C72" s="53"/>
      <c r="D72" s="52"/>
      <c r="E72" s="51"/>
      <c r="F72" s="50"/>
      <c r="G72" s="49">
        <v>87157000</v>
      </c>
    </row>
    <row r="73" spans="2:7">
      <c r="B73" s="48" t="s">
        <v>123</v>
      </c>
      <c r="C73" s="47"/>
      <c r="D73" s="45"/>
      <c r="E73" s="46"/>
      <c r="F73" s="45"/>
      <c r="G73" s="44">
        <f>SUM(G71:G72)</f>
        <v>158333774.722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73"/>
  <sheetViews>
    <sheetView workbookViewId="0">
      <selection activeCell="G77" sqref="G77"/>
    </sheetView>
  </sheetViews>
  <sheetFormatPr baseColWidth="10" defaultRowHeight="15"/>
  <cols>
    <col min="2" max="2" width="37" customWidth="1"/>
    <col min="4" max="4" width="11.7109375" bestFit="1" customWidth="1"/>
    <col min="5" max="6" width="13.28515625" bestFit="1" customWidth="1"/>
    <col min="7" max="7" width="14.28515625" bestFit="1" customWidth="1"/>
  </cols>
  <sheetData>
    <row r="2" spans="2:8" ht="30.75" customHeight="1"/>
    <row r="3" spans="2:8" ht="60" customHeight="1">
      <c r="B3" s="116" t="s">
        <v>128</v>
      </c>
      <c r="C3" s="116"/>
      <c r="D3" s="116"/>
      <c r="E3" s="116"/>
      <c r="F3" s="116"/>
      <c r="G3" s="116"/>
    </row>
    <row r="4" spans="2:8" ht="15" customHeight="1">
      <c r="B4" s="116"/>
      <c r="C4" s="116"/>
      <c r="D4" s="116"/>
      <c r="E4" s="116"/>
      <c r="F4" s="116"/>
      <c r="G4" s="116"/>
      <c r="H4" s="70"/>
    </row>
    <row r="5" spans="2:8">
      <c r="B5" s="69" t="s">
        <v>122</v>
      </c>
    </row>
    <row r="6" spans="2:8">
      <c r="B6" s="68" t="s">
        <v>121</v>
      </c>
      <c r="C6" s="66" t="s">
        <v>120</v>
      </c>
      <c r="D6" s="67" t="s">
        <v>119</v>
      </c>
      <c r="E6" s="67" t="s">
        <v>118</v>
      </c>
      <c r="F6" s="67" t="s">
        <v>117</v>
      </c>
      <c r="G6" s="66" t="s">
        <v>102</v>
      </c>
    </row>
    <row r="7" spans="2:8">
      <c r="B7" s="65" t="s">
        <v>25</v>
      </c>
      <c r="C7" s="63">
        <v>7789178.4730000021</v>
      </c>
      <c r="D7" s="31"/>
      <c r="E7" s="64">
        <v>28909</v>
      </c>
      <c r="F7" s="31">
        <v>59691</v>
      </c>
      <c r="G7" s="63">
        <f t="shared" ref="G7:G38" si="0">SUM(C7:F7)</f>
        <v>7877778.4730000021</v>
      </c>
    </row>
    <row r="8" spans="2:8">
      <c r="B8" s="61" t="s">
        <v>81</v>
      </c>
      <c r="C8" s="62">
        <v>-1048146.144</v>
      </c>
      <c r="D8" s="31"/>
      <c r="E8" s="60">
        <v>113146</v>
      </c>
      <c r="F8" s="31"/>
      <c r="G8" s="62">
        <f t="shared" si="0"/>
        <v>-935000.14399999997</v>
      </c>
    </row>
    <row r="9" spans="2:8">
      <c r="B9" s="61" t="s">
        <v>26</v>
      </c>
      <c r="C9" s="62">
        <v>-93766.97</v>
      </c>
      <c r="D9" s="31"/>
      <c r="E9" s="60"/>
      <c r="F9" s="31"/>
      <c r="G9" s="62">
        <f t="shared" si="0"/>
        <v>-93766.97</v>
      </c>
    </row>
    <row r="10" spans="2:8">
      <c r="B10" s="61" t="s">
        <v>27</v>
      </c>
      <c r="C10" s="62">
        <v>-580282.62600000005</v>
      </c>
      <c r="D10" s="31"/>
      <c r="E10" s="60">
        <v>-551</v>
      </c>
      <c r="F10" s="31"/>
      <c r="G10" s="62">
        <f t="shared" si="0"/>
        <v>-580833.62600000005</v>
      </c>
    </row>
    <row r="11" spans="2:8">
      <c r="B11" s="61" t="s">
        <v>28</v>
      </c>
      <c r="C11" s="62">
        <v>-3746875.7509999997</v>
      </c>
      <c r="D11" s="31"/>
      <c r="E11" s="60"/>
      <c r="F11" s="31">
        <v>88631</v>
      </c>
      <c r="G11" s="62">
        <f t="shared" si="0"/>
        <v>-3658244.7509999997</v>
      </c>
    </row>
    <row r="12" spans="2:8">
      <c r="B12" s="61" t="s">
        <v>29</v>
      </c>
      <c r="C12" s="62">
        <v>-39897.395999999993</v>
      </c>
      <c r="D12" s="31"/>
      <c r="E12" s="60">
        <v>13280</v>
      </c>
      <c r="F12" s="31">
        <v>210092</v>
      </c>
      <c r="G12" s="62">
        <f t="shared" si="0"/>
        <v>183474.60399999999</v>
      </c>
    </row>
    <row r="13" spans="2:8">
      <c r="B13" s="61" t="s">
        <v>71</v>
      </c>
      <c r="C13" s="62">
        <v>693197.20400000003</v>
      </c>
      <c r="D13" s="31"/>
      <c r="E13" s="60"/>
      <c r="F13" s="31"/>
      <c r="G13" s="62">
        <f t="shared" si="0"/>
        <v>693197.20400000003</v>
      </c>
    </row>
    <row r="14" spans="2:8">
      <c r="B14" s="61" t="s">
        <v>30</v>
      </c>
      <c r="C14" s="62">
        <v>-293205.53000000003</v>
      </c>
      <c r="D14" s="31"/>
      <c r="E14" s="60"/>
      <c r="F14" s="31"/>
      <c r="G14" s="62">
        <f t="shared" si="0"/>
        <v>-293205.53000000003</v>
      </c>
    </row>
    <row r="15" spans="2:8">
      <c r="B15" s="61" t="s">
        <v>116</v>
      </c>
      <c r="C15" s="62"/>
      <c r="D15" s="31"/>
      <c r="E15" s="60">
        <v>10882</v>
      </c>
      <c r="F15" s="31"/>
      <c r="G15" s="62">
        <f t="shared" si="0"/>
        <v>10882</v>
      </c>
    </row>
    <row r="16" spans="2:8">
      <c r="B16" s="61" t="s">
        <v>32</v>
      </c>
      <c r="C16" s="62">
        <v>-148464.133</v>
      </c>
      <c r="D16" s="31"/>
      <c r="E16" s="60"/>
      <c r="F16" s="31"/>
      <c r="G16" s="62">
        <f t="shared" si="0"/>
        <v>-148464.133</v>
      </c>
    </row>
    <row r="17" spans="2:7">
      <c r="B17" s="61" t="s">
        <v>33</v>
      </c>
      <c r="C17" s="62">
        <v>-123893.554</v>
      </c>
      <c r="D17" s="31"/>
      <c r="E17" s="60"/>
      <c r="F17" s="31"/>
      <c r="G17" s="62">
        <f t="shared" si="0"/>
        <v>-123893.554</v>
      </c>
    </row>
    <row r="18" spans="2:7">
      <c r="B18" s="61" t="s">
        <v>34</v>
      </c>
      <c r="C18" s="62">
        <v>-546384.06400000001</v>
      </c>
      <c r="D18" s="31"/>
      <c r="E18" s="60">
        <v>65042</v>
      </c>
      <c r="F18" s="31">
        <v>405692</v>
      </c>
      <c r="G18" s="62">
        <f t="shared" si="0"/>
        <v>-75650.064000000013</v>
      </c>
    </row>
    <row r="19" spans="2:7">
      <c r="B19" s="61" t="s">
        <v>18</v>
      </c>
      <c r="C19" s="62">
        <v>-14672.491</v>
      </c>
      <c r="D19" s="31"/>
      <c r="E19" s="60"/>
      <c r="F19" s="31"/>
      <c r="G19" s="62">
        <f t="shared" si="0"/>
        <v>-14672.491</v>
      </c>
    </row>
    <row r="20" spans="2:7">
      <c r="B20" s="61" t="s">
        <v>115</v>
      </c>
      <c r="C20" s="62">
        <v>55320.385999999984</v>
      </c>
      <c r="D20" s="31"/>
      <c r="E20" s="60"/>
      <c r="F20" s="31"/>
      <c r="G20" s="62">
        <f t="shared" si="0"/>
        <v>55320.385999999984</v>
      </c>
    </row>
    <row r="21" spans="2:7">
      <c r="B21" s="61" t="s">
        <v>35</v>
      </c>
      <c r="C21" s="62">
        <v>-65531.231000000007</v>
      </c>
      <c r="D21" s="31"/>
      <c r="E21" s="60">
        <v>-2587</v>
      </c>
      <c r="F21" s="31"/>
      <c r="G21" s="62">
        <f t="shared" si="0"/>
        <v>-68118.231</v>
      </c>
    </row>
    <row r="22" spans="2:7">
      <c r="B22" s="61" t="s">
        <v>114</v>
      </c>
      <c r="C22" s="62">
        <v>-700895.82499999995</v>
      </c>
      <c r="D22" s="31"/>
      <c r="E22" s="60"/>
      <c r="F22" s="31"/>
      <c r="G22" s="62">
        <f t="shared" si="0"/>
        <v>-700895.82499999995</v>
      </c>
    </row>
    <row r="23" spans="2:7">
      <c r="B23" s="61" t="s">
        <v>113</v>
      </c>
      <c r="C23" s="62">
        <v>11338.190000000002</v>
      </c>
      <c r="D23" s="31"/>
      <c r="E23" s="60">
        <v>276</v>
      </c>
      <c r="F23" s="31">
        <v>79502</v>
      </c>
      <c r="G23" s="62">
        <f t="shared" si="0"/>
        <v>91116.19</v>
      </c>
    </row>
    <row r="24" spans="2:7">
      <c r="B24" s="61" t="s">
        <v>82</v>
      </c>
      <c r="C24" s="62">
        <v>-454785.50399999996</v>
      </c>
      <c r="D24" s="31"/>
      <c r="E24" s="60"/>
      <c r="F24" s="31"/>
      <c r="G24" s="62">
        <f t="shared" si="0"/>
        <v>-454785.50399999996</v>
      </c>
    </row>
    <row r="25" spans="2:7">
      <c r="B25" s="61" t="s">
        <v>112</v>
      </c>
      <c r="C25" s="62"/>
      <c r="D25" s="31"/>
      <c r="E25" s="60">
        <v>15908</v>
      </c>
      <c r="F25" s="31"/>
      <c r="G25" s="62">
        <f t="shared" si="0"/>
        <v>15908</v>
      </c>
    </row>
    <row r="26" spans="2:7">
      <c r="B26" s="61" t="s">
        <v>38</v>
      </c>
      <c r="C26" s="62">
        <v>-563250.16199999989</v>
      </c>
      <c r="D26" s="31"/>
      <c r="E26" s="60"/>
      <c r="F26" s="31"/>
      <c r="G26" s="62">
        <f t="shared" si="0"/>
        <v>-563250.16199999989</v>
      </c>
    </row>
    <row r="27" spans="2:7">
      <c r="B27" s="61" t="s">
        <v>39</v>
      </c>
      <c r="C27" s="62">
        <v>-249309.497</v>
      </c>
      <c r="D27" s="31"/>
      <c r="E27" s="60">
        <v>88499</v>
      </c>
      <c r="F27" s="31">
        <v>56134</v>
      </c>
      <c r="G27" s="62">
        <f t="shared" si="0"/>
        <v>-104676.497</v>
      </c>
    </row>
    <row r="28" spans="2:7">
      <c r="B28" s="61" t="s">
        <v>111</v>
      </c>
      <c r="C28" s="62"/>
      <c r="D28" s="31"/>
      <c r="E28" s="60">
        <v>22386</v>
      </c>
      <c r="F28" s="31">
        <v>55282</v>
      </c>
      <c r="G28" s="62">
        <f t="shared" si="0"/>
        <v>77668</v>
      </c>
    </row>
    <row r="29" spans="2:7">
      <c r="B29" s="61" t="s">
        <v>40</v>
      </c>
      <c r="C29" s="62">
        <v>-4768.134</v>
      </c>
      <c r="D29" s="31"/>
      <c r="E29" s="60"/>
      <c r="F29" s="31"/>
      <c r="G29" s="62">
        <f t="shared" si="0"/>
        <v>-4768.134</v>
      </c>
    </row>
    <row r="30" spans="2:7">
      <c r="B30" s="61" t="s">
        <v>83</v>
      </c>
      <c r="C30" s="62">
        <v>32938579.614000004</v>
      </c>
      <c r="D30" s="31"/>
      <c r="E30" s="60">
        <v>517078</v>
      </c>
      <c r="F30" s="31">
        <v>3908063</v>
      </c>
      <c r="G30" s="62">
        <f t="shared" si="0"/>
        <v>37363720.614000008</v>
      </c>
    </row>
    <row r="31" spans="2:7">
      <c r="B31" s="61" t="s">
        <v>110</v>
      </c>
      <c r="C31" s="62">
        <v>2214517.11</v>
      </c>
      <c r="D31" s="31"/>
      <c r="E31" s="60">
        <v>7138</v>
      </c>
      <c r="F31" s="31">
        <v>93319</v>
      </c>
      <c r="G31" s="62">
        <f t="shared" si="0"/>
        <v>2314974.11</v>
      </c>
    </row>
    <row r="32" spans="2:7">
      <c r="B32" s="61" t="s">
        <v>109</v>
      </c>
      <c r="C32" s="62">
        <v>5031035.1499999994</v>
      </c>
      <c r="D32" s="31"/>
      <c r="E32" s="60"/>
      <c r="F32" s="31"/>
      <c r="G32" s="62">
        <f t="shared" si="0"/>
        <v>5031035.1499999994</v>
      </c>
    </row>
    <row r="33" spans="2:7">
      <c r="B33" s="61" t="s">
        <v>42</v>
      </c>
      <c r="C33" s="62">
        <v>-461410.22299999994</v>
      </c>
      <c r="D33" s="31"/>
      <c r="E33" s="60">
        <v>3720</v>
      </c>
      <c r="F33" s="31"/>
      <c r="G33" s="62">
        <f t="shared" si="0"/>
        <v>-457690.22299999994</v>
      </c>
    </row>
    <row r="34" spans="2:7">
      <c r="B34" s="61" t="s">
        <v>43</v>
      </c>
      <c r="C34" s="62">
        <v>-335729.815</v>
      </c>
      <c r="D34" s="31"/>
      <c r="E34" s="60"/>
      <c r="F34" s="31"/>
      <c r="G34" s="62">
        <f t="shared" si="0"/>
        <v>-335729.815</v>
      </c>
    </row>
    <row r="35" spans="2:7">
      <c r="B35" s="61" t="s">
        <v>44</v>
      </c>
      <c r="C35" s="62">
        <v>-224369.97599999997</v>
      </c>
      <c r="D35" s="31"/>
      <c r="E35" s="60"/>
      <c r="F35" s="31"/>
      <c r="G35" s="62">
        <f t="shared" si="0"/>
        <v>-224369.97599999997</v>
      </c>
    </row>
    <row r="36" spans="2:7">
      <c r="B36" s="61" t="s">
        <v>85</v>
      </c>
      <c r="C36" s="62">
        <v>3185679.9479999999</v>
      </c>
      <c r="D36" s="31"/>
      <c r="E36" s="60"/>
      <c r="F36" s="31"/>
      <c r="G36" s="62">
        <f t="shared" si="0"/>
        <v>3185679.9479999999</v>
      </c>
    </row>
    <row r="37" spans="2:7">
      <c r="B37" s="61" t="s">
        <v>45</v>
      </c>
      <c r="C37" s="62">
        <v>527255.65300000005</v>
      </c>
      <c r="D37" s="31"/>
      <c r="E37" s="60"/>
      <c r="F37" s="31"/>
      <c r="G37" s="62">
        <f t="shared" si="0"/>
        <v>527255.65300000005</v>
      </c>
    </row>
    <row r="38" spans="2:7">
      <c r="B38" s="61" t="s">
        <v>86</v>
      </c>
      <c r="C38" s="62">
        <v>-54520.864000000001</v>
      </c>
      <c r="D38" s="31"/>
      <c r="E38" s="60"/>
      <c r="F38" s="31"/>
      <c r="G38" s="62">
        <f t="shared" si="0"/>
        <v>-54520.864000000001</v>
      </c>
    </row>
    <row r="39" spans="2:7">
      <c r="B39" s="61" t="s">
        <v>108</v>
      </c>
      <c r="C39" s="62">
        <v>-96608.486000000004</v>
      </c>
      <c r="D39" s="31"/>
      <c r="E39" s="60"/>
      <c r="F39" s="31"/>
      <c r="G39" s="62">
        <f t="shared" ref="G39:G68" si="1">SUM(C39:F39)</f>
        <v>-96608.486000000004</v>
      </c>
    </row>
    <row r="40" spans="2:7">
      <c r="B40" s="61" t="s">
        <v>107</v>
      </c>
      <c r="C40" s="62"/>
      <c r="D40" s="31"/>
      <c r="E40" s="60">
        <v>-859</v>
      </c>
      <c r="F40" s="31"/>
      <c r="G40" s="62">
        <f t="shared" si="1"/>
        <v>-859</v>
      </c>
    </row>
    <row r="41" spans="2:7">
      <c r="B41" s="61" t="s">
        <v>106</v>
      </c>
      <c r="C41" s="62">
        <v>-470547.23499999999</v>
      </c>
      <c r="D41" s="31"/>
      <c r="E41" s="60"/>
      <c r="F41" s="31"/>
      <c r="G41" s="62">
        <f t="shared" si="1"/>
        <v>-470547.23499999999</v>
      </c>
    </row>
    <row r="42" spans="2:7">
      <c r="B42" s="61" t="s">
        <v>105</v>
      </c>
      <c r="C42" s="62">
        <v>-156983.96599999999</v>
      </c>
      <c r="D42" s="31"/>
      <c r="E42" s="60"/>
      <c r="F42" s="31"/>
      <c r="G42" s="62">
        <f t="shared" si="1"/>
        <v>-156983.96599999999</v>
      </c>
    </row>
    <row r="43" spans="2:7">
      <c r="B43" s="61" t="s">
        <v>50</v>
      </c>
      <c r="C43" s="62">
        <v>-2318327.8670000001</v>
      </c>
      <c r="D43" s="31"/>
      <c r="E43" s="60">
        <v>247623</v>
      </c>
      <c r="F43" s="31">
        <v>36694</v>
      </c>
      <c r="G43" s="62">
        <f t="shared" si="1"/>
        <v>-2034010.8670000001</v>
      </c>
    </row>
    <row r="44" spans="2:7">
      <c r="B44" s="61" t="s">
        <v>51</v>
      </c>
      <c r="C44" s="62">
        <v>-581135.11200000008</v>
      </c>
      <c r="D44" s="31">
        <v>887</v>
      </c>
      <c r="E44" s="60">
        <v>-18278</v>
      </c>
      <c r="F44" s="31"/>
      <c r="G44" s="62">
        <f t="shared" si="1"/>
        <v>-598526.11200000008</v>
      </c>
    </row>
    <row r="45" spans="2:7">
      <c r="B45" s="61" t="s">
        <v>52</v>
      </c>
      <c r="C45" s="62">
        <v>-168759.647</v>
      </c>
      <c r="D45" s="31"/>
      <c r="E45" s="60"/>
      <c r="F45" s="31"/>
      <c r="G45" s="62">
        <f t="shared" si="1"/>
        <v>-168759.647</v>
      </c>
    </row>
    <row r="46" spans="2:7">
      <c r="B46" s="61" t="s">
        <v>53</v>
      </c>
      <c r="C46" s="62">
        <v>-310266.81199999998</v>
      </c>
      <c r="D46" s="31"/>
      <c r="E46" s="60"/>
      <c r="F46" s="31"/>
      <c r="G46" s="62">
        <f t="shared" si="1"/>
        <v>-310266.81199999998</v>
      </c>
    </row>
    <row r="47" spans="2:7">
      <c r="B47" s="61" t="s">
        <v>88</v>
      </c>
      <c r="C47" s="62">
        <v>3346008.1379999993</v>
      </c>
      <c r="D47" s="31"/>
      <c r="E47" s="60"/>
      <c r="F47" s="31"/>
      <c r="G47" s="62">
        <f t="shared" si="1"/>
        <v>3346008.1379999993</v>
      </c>
    </row>
    <row r="48" spans="2:7">
      <c r="B48" s="61" t="s">
        <v>54</v>
      </c>
      <c r="C48" s="62">
        <v>-118981.247</v>
      </c>
      <c r="D48" s="31"/>
      <c r="E48" s="60"/>
      <c r="F48" s="31"/>
      <c r="G48" s="62">
        <f t="shared" si="1"/>
        <v>-118981.247</v>
      </c>
    </row>
    <row r="49" spans="2:7">
      <c r="B49" s="61" t="s">
        <v>55</v>
      </c>
      <c r="C49" s="62">
        <v>63917.595000000001</v>
      </c>
      <c r="D49" s="31"/>
      <c r="E49" s="60"/>
      <c r="F49" s="31"/>
      <c r="G49" s="62">
        <f t="shared" si="1"/>
        <v>63917.595000000001</v>
      </c>
    </row>
    <row r="50" spans="2:7">
      <c r="B50" s="61" t="s">
        <v>56</v>
      </c>
      <c r="C50" s="62">
        <v>120919.33799999999</v>
      </c>
      <c r="D50" s="31"/>
      <c r="E50" s="60"/>
      <c r="F50" s="31"/>
      <c r="G50" s="62">
        <f t="shared" si="1"/>
        <v>120919.33799999999</v>
      </c>
    </row>
    <row r="51" spans="2:7">
      <c r="B51" s="61" t="s">
        <v>77</v>
      </c>
      <c r="C51" s="62">
        <v>-228195.96799999999</v>
      </c>
      <c r="D51" s="31"/>
      <c r="E51" s="60"/>
      <c r="F51" s="31"/>
      <c r="G51" s="62">
        <f t="shared" si="1"/>
        <v>-228195.96799999999</v>
      </c>
    </row>
    <row r="52" spans="2:7">
      <c r="B52" s="61" t="s">
        <v>57</v>
      </c>
      <c r="C52" s="62">
        <v>-385165.85600000003</v>
      </c>
      <c r="D52" s="31"/>
      <c r="E52" s="60"/>
      <c r="F52" s="31"/>
      <c r="G52" s="62">
        <f t="shared" si="1"/>
        <v>-385165.85600000003</v>
      </c>
    </row>
    <row r="53" spans="2:7">
      <c r="B53" s="61" t="s">
        <v>58</v>
      </c>
      <c r="C53" s="62">
        <v>-563002.68200000003</v>
      </c>
      <c r="D53" s="31"/>
      <c r="E53" s="60">
        <v>89793</v>
      </c>
      <c r="F53" s="31"/>
      <c r="G53" s="62">
        <f t="shared" si="1"/>
        <v>-473209.68200000003</v>
      </c>
    </row>
    <row r="54" spans="2:7">
      <c r="B54" s="61" t="s">
        <v>104</v>
      </c>
      <c r="C54" s="62">
        <v>-101656.414</v>
      </c>
      <c r="D54" s="31"/>
      <c r="E54" s="60"/>
      <c r="F54" s="31"/>
      <c r="G54" s="62">
        <f t="shared" si="1"/>
        <v>-101656.414</v>
      </c>
    </row>
    <row r="55" spans="2:7">
      <c r="B55" s="61" t="s">
        <v>91</v>
      </c>
      <c r="C55" s="62">
        <v>-1027970.184</v>
      </c>
      <c r="D55" s="31"/>
      <c r="E55" s="60"/>
      <c r="F55" s="31"/>
      <c r="G55" s="62">
        <f t="shared" si="1"/>
        <v>-1027970.184</v>
      </c>
    </row>
    <row r="56" spans="2:7">
      <c r="B56" s="61" t="s">
        <v>103</v>
      </c>
      <c r="C56" s="62">
        <v>-623642.41899999999</v>
      </c>
      <c r="D56" s="31"/>
      <c r="E56" s="60">
        <v>35992</v>
      </c>
      <c r="F56" s="31">
        <v>35580</v>
      </c>
      <c r="G56" s="62">
        <f t="shared" si="1"/>
        <v>-552070.41899999999</v>
      </c>
    </row>
    <row r="57" spans="2:7">
      <c r="B57" s="61" t="s">
        <v>62</v>
      </c>
      <c r="C57" s="62">
        <v>-67441.092000000004</v>
      </c>
      <c r="D57" s="31"/>
      <c r="E57" s="60"/>
      <c r="F57" s="31"/>
      <c r="G57" s="62">
        <f t="shared" si="1"/>
        <v>-67441.092000000004</v>
      </c>
    </row>
    <row r="58" spans="2:7">
      <c r="B58" s="61" t="s">
        <v>63</v>
      </c>
      <c r="C58" s="62">
        <v>708931.72500000021</v>
      </c>
      <c r="D58" s="31"/>
      <c r="E58" s="60"/>
      <c r="F58" s="31"/>
      <c r="G58" s="62">
        <f t="shared" si="1"/>
        <v>708931.72500000021</v>
      </c>
    </row>
    <row r="59" spans="2:7">
      <c r="B59" s="61" t="s">
        <v>64</v>
      </c>
      <c r="C59" s="62">
        <v>-37373.904999999999</v>
      </c>
      <c r="D59" s="31"/>
      <c r="E59" s="60"/>
      <c r="F59" s="31"/>
      <c r="G59" s="62">
        <f t="shared" si="1"/>
        <v>-37373.904999999999</v>
      </c>
    </row>
    <row r="60" spans="2:7">
      <c r="B60" s="61" t="s">
        <v>65</v>
      </c>
      <c r="C60" s="71">
        <v>2806825.9040000001</v>
      </c>
      <c r="D60" s="31"/>
      <c r="E60" s="60"/>
      <c r="F60" s="31"/>
      <c r="G60" s="62">
        <f t="shared" si="1"/>
        <v>2806825.9040000001</v>
      </c>
    </row>
    <row r="61" spans="2:7">
      <c r="B61" s="61" t="s">
        <v>92</v>
      </c>
      <c r="C61" s="62">
        <v>1072298.121</v>
      </c>
      <c r="D61" s="31"/>
      <c r="E61" s="60"/>
      <c r="F61" s="31"/>
      <c r="G61" s="62">
        <f t="shared" si="1"/>
        <v>1072298.121</v>
      </c>
    </row>
    <row r="62" spans="2:7">
      <c r="B62" s="61" t="s">
        <v>66</v>
      </c>
      <c r="C62" s="62">
        <v>-992985.54300000006</v>
      </c>
      <c r="D62" s="31"/>
      <c r="E62" s="60">
        <v>8083</v>
      </c>
      <c r="F62" s="31"/>
      <c r="G62" s="62">
        <f t="shared" si="1"/>
        <v>-984902.54300000006</v>
      </c>
    </row>
    <row r="63" spans="2:7">
      <c r="B63" s="61" t="s">
        <v>67</v>
      </c>
      <c r="C63" s="62">
        <v>208310.03900000005</v>
      </c>
      <c r="D63" s="31"/>
      <c r="E63" s="60">
        <v>109051</v>
      </c>
      <c r="F63" s="31"/>
      <c r="G63" s="62">
        <f t="shared" si="1"/>
        <v>317361.03900000005</v>
      </c>
    </row>
    <row r="64" spans="2:7">
      <c r="B64" s="61" t="s">
        <v>76</v>
      </c>
      <c r="C64" s="62">
        <v>-610.67399999999998</v>
      </c>
      <c r="D64" s="31"/>
      <c r="E64" s="60"/>
      <c r="F64" s="31"/>
      <c r="G64" s="62">
        <f t="shared" si="1"/>
        <v>-610.67399999999998</v>
      </c>
    </row>
    <row r="65" spans="2:7">
      <c r="B65" s="61" t="s">
        <v>68</v>
      </c>
      <c r="C65" s="62">
        <v>-507876.99699999997</v>
      </c>
      <c r="D65" s="31">
        <v>150</v>
      </c>
      <c r="E65" s="60">
        <v>-479</v>
      </c>
      <c r="F65" s="31"/>
      <c r="G65" s="62">
        <f t="shared" si="1"/>
        <v>-508205.99699999997</v>
      </c>
    </row>
    <row r="66" spans="2:7">
      <c r="B66" s="61" t="s">
        <v>69</v>
      </c>
      <c r="C66" s="62">
        <v>-603316.80699999991</v>
      </c>
      <c r="D66" s="31">
        <v>830</v>
      </c>
      <c r="E66" s="60">
        <v>8822</v>
      </c>
      <c r="F66" s="31"/>
      <c r="G66" s="62">
        <f t="shared" si="1"/>
        <v>-593664.80699999991</v>
      </c>
    </row>
    <row r="67" spans="2:7">
      <c r="B67" s="61" t="s">
        <v>75</v>
      </c>
      <c r="C67" s="62">
        <v>-60058.752999999997</v>
      </c>
      <c r="D67" s="31"/>
      <c r="E67" s="60"/>
      <c r="F67" s="31"/>
      <c r="G67" s="62">
        <f t="shared" si="1"/>
        <v>-60058.752999999997</v>
      </c>
    </row>
    <row r="68" spans="2:7">
      <c r="B68" s="61" t="s">
        <v>70</v>
      </c>
      <c r="C68" s="59">
        <v>-509487.22499999998</v>
      </c>
      <c r="D68" s="31"/>
      <c r="E68" s="60">
        <v>40493</v>
      </c>
      <c r="F68" s="31">
        <v>78840</v>
      </c>
      <c r="G68" s="59">
        <f t="shared" si="1"/>
        <v>-390154.22499999998</v>
      </c>
    </row>
    <row r="69" spans="2:7">
      <c r="B69" s="56" t="s">
        <v>102</v>
      </c>
      <c r="C69" s="54">
        <v>41092757.806999989</v>
      </c>
      <c r="D69" s="54">
        <f>SUM(D7:D68)</f>
        <v>1867</v>
      </c>
      <c r="E69" s="54">
        <f>SUM(E7:E68)</f>
        <v>1403367</v>
      </c>
      <c r="F69" s="54">
        <f>SUM(F7:F68)</f>
        <v>5107520</v>
      </c>
      <c r="G69" s="54">
        <f>SUM(G7:G68)</f>
        <v>47605511.807000004</v>
      </c>
    </row>
    <row r="70" spans="2:7">
      <c r="B70" s="58" t="s">
        <v>101</v>
      </c>
      <c r="C70" s="53"/>
      <c r="D70" s="57">
        <v>333</v>
      </c>
      <c r="E70" s="49"/>
      <c r="F70" s="57"/>
      <c r="G70" s="53">
        <f>SUM(C70:F70)</f>
        <v>333</v>
      </c>
    </row>
    <row r="71" spans="2:7">
      <c r="B71" s="56" t="s">
        <v>100</v>
      </c>
      <c r="C71" s="54"/>
      <c r="D71" s="55">
        <f>SUM(D69:D70)</f>
        <v>2200</v>
      </c>
      <c r="E71" s="55">
        <f>SUM(E69:E70)</f>
        <v>1403367</v>
      </c>
      <c r="F71" s="55">
        <f>SUM(F69:F70)</f>
        <v>5107520</v>
      </c>
      <c r="G71" s="54">
        <f>SUM(G69:G70)</f>
        <v>47605844.807000004</v>
      </c>
    </row>
    <row r="72" spans="2:7">
      <c r="B72" s="53" t="s">
        <v>99</v>
      </c>
      <c r="C72" s="53"/>
      <c r="D72" s="52"/>
      <c r="E72" s="51"/>
      <c r="F72" s="50"/>
      <c r="G72" s="49">
        <v>65897000</v>
      </c>
    </row>
    <row r="73" spans="2:7">
      <c r="B73" s="48" t="s">
        <v>98</v>
      </c>
      <c r="C73" s="47"/>
      <c r="D73" s="45"/>
      <c r="E73" s="46"/>
      <c r="F73" s="45"/>
      <c r="G73" s="44">
        <f>SUM(G71:G72)</f>
        <v>113502844.80700001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C2F14-922A-4019-BCFB-7AC842BC6B7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Fig-data</vt:lpstr>
      <vt:lpstr>2020</vt:lpstr>
      <vt:lpstr>2019</vt:lpstr>
      <vt:lpstr>2018</vt:lpstr>
      <vt:lpstr>2017</vt:lpstr>
      <vt:lpstr>2016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Tønnes Tjersland</cp:lastModifiedBy>
  <cp:lastPrinted>2022-02-07T12:43:40Z</cp:lastPrinted>
  <dcterms:created xsi:type="dcterms:W3CDTF">2011-06-06T20:00:18Z</dcterms:created>
  <dcterms:modified xsi:type="dcterms:W3CDTF">2022-02-07T12:54:59Z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