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AI\EITI - august 2022\"/>
    </mc:Choice>
  </mc:AlternateContent>
  <xr:revisionPtr revIDLastSave="0" documentId="13_ncr:1_{E512261B-4AED-4F51-8186-7C31AA461AD4}" xr6:coauthVersionLast="47" xr6:coauthVersionMax="47" xr10:uidLastSave="{00000000-0000-0000-0000-000000000000}"/>
  <bookViews>
    <workbookView xWindow="1470" yWindow="1470" windowWidth="38700" windowHeight="15315" xr2:uid="{00000000-000D-0000-FFFF-FFFF00000000}"/>
  </bookViews>
  <sheets>
    <sheet name="Fig-data" sheetId="4" r:id="rId1"/>
    <sheet name="2021" sheetId="10" r:id="rId2"/>
    <sheet name="2020" sheetId="9" r:id="rId3"/>
    <sheet name="2019" sheetId="8" r:id="rId4"/>
    <sheet name="2018" sheetId="5" r:id="rId5"/>
    <sheet name="2017" sheetId="7" r:id="rId6"/>
    <sheet name="2016" sheetId="6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7" l="1"/>
  <c r="G69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6" i="10"/>
  <c r="G60" i="8" l="1"/>
  <c r="G68" i="5"/>
  <c r="D69" i="6"/>
  <c r="E69" i="6"/>
  <c r="F69" i="6"/>
  <c r="G69" i="6"/>
  <c r="C69" i="6"/>
  <c r="F69" i="7"/>
  <c r="G71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7" i="6"/>
  <c r="G66" i="5"/>
  <c r="G67" i="5" s="1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6" i="9"/>
  <c r="G59" i="8"/>
  <c r="G61" i="8" s="1"/>
  <c r="G63" i="8" s="1"/>
  <c r="D54" i="10"/>
  <c r="D56" i="10" s="1"/>
  <c r="E54" i="10"/>
  <c r="E56" i="10" s="1"/>
  <c r="F54" i="10"/>
  <c r="F56" i="10" s="1"/>
  <c r="C54" i="10"/>
  <c r="C56" i="10" s="1"/>
  <c r="G56" i="9" l="1"/>
  <c r="G58" i="9" s="1"/>
  <c r="G60" i="9" s="1"/>
  <c r="G54" i="10"/>
  <c r="G56" i="10" s="1"/>
  <c r="G58" i="10" s="1"/>
  <c r="F56" i="9"/>
  <c r="F58" i="9" s="1"/>
  <c r="E56" i="9"/>
  <c r="E58" i="9" s="1"/>
  <c r="D56" i="9"/>
  <c r="D58" i="9" s="1"/>
  <c r="C56" i="9"/>
  <c r="B11" i="9"/>
  <c r="F59" i="8"/>
  <c r="F61" i="8" s="1"/>
  <c r="E59" i="8"/>
  <c r="E61" i="8" s="1"/>
  <c r="D59" i="8"/>
  <c r="D61" i="8" s="1"/>
  <c r="C59" i="8"/>
  <c r="B13" i="8"/>
  <c r="D75" i="4"/>
  <c r="F67" i="5" l="1"/>
  <c r="F69" i="5" s="1"/>
  <c r="E67" i="5"/>
  <c r="E69" i="5" s="1"/>
  <c r="D67" i="5"/>
  <c r="D69" i="5" s="1"/>
  <c r="C67" i="5"/>
  <c r="G69" i="5" l="1"/>
  <c r="G71" i="5" s="1"/>
  <c r="D69" i="7"/>
  <c r="D71" i="7" s="1"/>
  <c r="E69" i="7"/>
  <c r="E71" i="7" s="1"/>
  <c r="F71" i="7"/>
  <c r="D71" i="6"/>
  <c r="E71" i="6"/>
  <c r="F71" i="6"/>
  <c r="G70" i="6"/>
  <c r="G73" i="6" l="1"/>
  <c r="G71" i="7"/>
</calcChain>
</file>

<file path=xl/sharedStrings.xml><?xml version="1.0" encoding="utf-8"?>
<sst xmlns="http://schemas.openxmlformats.org/spreadsheetml/2006/main" count="543" uniqueCount="161">
  <si>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</si>
  <si>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</si>
  <si>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</si>
  <si>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</si>
  <si>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</si>
  <si>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</si>
  <si>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</si>
  <si>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</si>
  <si>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</si>
  <si>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</si>
  <si>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</si>
  <si>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</si>
  <si>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</si>
  <si>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</si>
  <si>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</si>
  <si>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</si>
  <si>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</si>
  <si>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</si>
  <si>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</si>
  <si>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</si>
  <si>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</si>
  <si>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</si>
  <si>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</si>
  <si>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</si>
  <si>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</si>
  <si>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</si>
  <si>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</si>
  <si>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</si>
  <si>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</si>
  <si>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</si>
  <si>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</si>
  <si>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Chevron Norge AS</t>
  </si>
  <si>
    <t>Concedo ASA</t>
  </si>
  <si>
    <t>ConocoPhillips Skandinavia AS</t>
  </si>
  <si>
    <t>DEA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</si>
  <si>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</si>
  <si>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</si>
  <si>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</si>
  <si>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</si>
  <si>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</si>
  <si>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</si>
  <si>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</si>
  <si>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</si>
  <si>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</si>
  <si>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</si>
  <si>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</si>
  <si>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</si>
  <si>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</si>
  <si>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</si>
  <si>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</si>
  <si>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</si>
  <si>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</si>
  <si>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</si>
  <si>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</si>
  <si>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</si>
  <si>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</si>
  <si>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Petoro</t>
  </si>
  <si>
    <t>Petrolia Norway AS</t>
  </si>
  <si>
    <t>PGNiG Upstream International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</si>
  <si>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</si>
  <si>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</si>
  <si>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</si>
  <si>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</si>
  <si>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</si>
  <si>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</si>
  <si>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</si>
  <si>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</si>
  <si>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</si>
  <si>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</si>
  <si>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Production Energy Company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</si>
  <si>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</si>
  <si>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</si>
  <si>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</si>
  <si>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</si>
  <si>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</si>
  <si>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</si>
  <si>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</si>
  <si>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</si>
  <si>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</si>
  <si>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</si>
  <si>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</si>
  <si>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</si>
  <si>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</si>
  <si>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</si>
  <si>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</si>
  <si>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</si>
  <si>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</si>
  <si>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</si>
  <si>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</si>
  <si>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</si>
  <si>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</si>
  <si>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</si>
  <si>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</si>
  <si>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</si>
  <si>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</si>
  <si>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</si>
  <si>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</si>
  <si>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</si>
  <si>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</si>
  <si>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</si>
  <si>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</si>
  <si>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</si>
  <si>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</si>
  <si>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</si>
  <si>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</si>
  <si>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</si>
  <si>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</si>
  <si>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</si>
  <si>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</si>
  <si>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</si>
  <si>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</si>
  <si>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</si>
  <si>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</si>
  <si>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</si>
  <si>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</si>
  <si>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</si>
  <si>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</si>
  <si>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</si>
  <si>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</si>
  <si>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</si>
  <si>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</si>
  <si>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</si>
  <si>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</si>
  <si>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</si>
  <si>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</si>
  <si>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</si>
  <si>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</si>
  <si>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</si>
  <si>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</si>
  <si>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</si>
  <si>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</si>
  <si>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</si>
  <si>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</si>
  <si>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</si>
  <si>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</si>
  <si>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</si>
  <si>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</si>
  <si>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</si>
  <si>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Spirit Energy Norway AS</t>
  </si>
  <si>
    <t>Sval Energi AS</t>
  </si>
  <si>
    <t>Wintershall Dea Norge AS</t>
  </si>
  <si>
    <t>Lotos Expl. &amp; Prod. Norge AS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</si>
  <si>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</si>
  <si>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</si>
  <si>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</si>
  <si>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</si>
  <si>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</si>
  <si>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</si>
  <si>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</si>
  <si>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</si>
  <si>
    <t>Hav Energy AS</t>
  </si>
  <si>
    <t>Horisant Energy AS</t>
  </si>
  <si>
    <t>Inpex Idemitsu Norge AS</t>
  </si>
  <si>
    <t>Longboat Energy Norg AS</t>
  </si>
  <si>
    <t>PGNIG Upstream Norway AS</t>
  </si>
  <si>
    <t>Sval Norge AS</t>
  </si>
  <si>
    <t>Totalenergis EP Norge AS</t>
  </si>
  <si>
    <t>Wintershall DEA Norge AS</t>
  </si>
  <si>
    <t>Rapportert mottatte innbetalinger, skatt, NOx-avgift, Arealavgift og CO2-avgift. Netto kontantsstrøm fra SDØE/Petoro - 2021</t>
  </si>
  <si>
    <t>Netto innbetalinger til myndighetene i milliarder kroner, 2021</t>
  </si>
  <si>
    <t>Net payments to the authorities in billion NOK,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</si>
</sst>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5" formatCode="_ * #,##0.00000_ ;_ * \-#,##0.00000_ ;_ * &quot;-&quot;??_ ;_ @_ 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5" fillId="0" borderId="0" xfId="0" applyFont="1" applyAlignment="1">
      <alignment wrapText="1"/>
    </xf>
    <xf numFmtId="3" fontId="0" fillId="0" borderId="58" xfId="0" applyNumberFormat="1" applyBorder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11" fillId="0" borderId="0" xfId="0" applyFont="1" applyAlignment="1">
      <alignment horizontal="left" vertical="center" wrapText="1"/>
    </xf>
    <xf numFmtId="3" fontId="0" fillId="0" borderId="0" xfId="0" applyNumberFormat="1"/>
    <xf numFmtId="174" fontId="11" fillId="0" borderId="0" xfId="0" applyNumberFormat="1" applyFont="1"/>
    <xf numFmtId="174" fontId="0" fillId="0" borderId="0" xfId="0" applyNumberFormat="1"/>
    <xf numFmtId="0" fontId="2" fillId="39" borderId="26" xfId="0" applyFont="1" applyFill="1" applyBorder="1" applyAlignment="1">
      <alignment wrapText="1"/>
    </xf>
    <xf numFmtId="175" fontId="0" fillId="0" borderId="0" xfId="0" applyNumberFormat="1"/>
    <xf numFmtId="173" fontId="11" fillId="0" borderId="0" xfId="0" applyNumberFormat="1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4" fillId="0" borderId="0" xfId="0" applyFont="1" applyAlignment="1">
      <alignment horizont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topLeftCell="A13" zoomScaleNormal="100" workbookViewId="0">
      <selection activeCell="G38" sqref="G38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93"/>
      <c r="F2" s="94"/>
      <c r="G2" s="94"/>
      <c r="H2" s="94"/>
      <c r="I2" s="94"/>
      <c r="J2" s="94"/>
      <c r="K2" s="94"/>
      <c r="L2" s="94"/>
      <c r="M2" s="94"/>
      <c r="N2" s="95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96" t="s">
        <v>159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4" ht="15.75" thickBot="1">
      <c r="A5" s="2"/>
      <c r="B5" s="15" t="s">
        <v>2</v>
      </c>
      <c r="C5" s="98" t="s">
        <v>160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00" t="s">
        <v>23</v>
      </c>
      <c r="D8" s="101"/>
      <c r="E8" s="101"/>
      <c r="F8" s="102"/>
      <c r="G8" s="6"/>
    </row>
    <row r="9" spans="1:14">
      <c r="B9" s="16" t="s">
        <v>5</v>
      </c>
      <c r="C9" s="103" t="s">
        <v>24</v>
      </c>
      <c r="D9" s="104"/>
      <c r="E9" s="104"/>
      <c r="F9" s="105"/>
    </row>
    <row r="10" spans="1:14">
      <c r="B10" s="17" t="s">
        <v>6</v>
      </c>
      <c r="C10" s="90" t="s">
        <v>21</v>
      </c>
      <c r="D10" s="91"/>
      <c r="E10" s="91"/>
      <c r="F10" s="92"/>
      <c r="G10" s="6"/>
    </row>
    <row r="11" spans="1:14">
      <c r="B11" s="16" t="s">
        <v>7</v>
      </c>
      <c r="C11" s="108" t="s">
        <v>22</v>
      </c>
      <c r="D11" s="109"/>
      <c r="E11" s="109"/>
      <c r="F11" s="110"/>
      <c r="G11" s="6"/>
    </row>
    <row r="12" spans="1:14">
      <c r="B12" s="17" t="s">
        <v>8</v>
      </c>
      <c r="C12" s="90" t="s">
        <v>17</v>
      </c>
      <c r="D12" s="91"/>
      <c r="E12" s="91"/>
      <c r="F12" s="92"/>
      <c r="G12" s="6"/>
    </row>
    <row r="13" spans="1:14" ht="15.75" thickBot="1">
      <c r="B13" s="15" t="s">
        <v>9</v>
      </c>
      <c r="C13" s="111" t="s">
        <v>17</v>
      </c>
      <c r="D13" s="112"/>
      <c r="E13" s="112"/>
      <c r="F13" s="113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114" t="s">
        <v>73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</row>
    <row r="16" spans="1:14" ht="15.75" thickBot="1">
      <c r="B16" s="15" t="s">
        <v>10</v>
      </c>
      <c r="C16" s="106" t="s">
        <v>74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114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2:16" ht="15.75" thickBot="1">
      <c r="B19" s="19" t="s">
        <v>12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</row>
    <row r="20" spans="2:16">
      <c r="B20" s="2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87">
        <v>2021</v>
      </c>
      <c r="E22" s="87"/>
      <c r="F22" s="87"/>
      <c r="G22" s="87"/>
      <c r="H22" s="87"/>
      <c r="I22" s="22"/>
      <c r="J22" s="22"/>
      <c r="K22" s="22"/>
      <c r="L22" s="22"/>
      <c r="M22" s="22"/>
      <c r="N22" s="22"/>
    </row>
    <row r="23" spans="2:16">
      <c r="B23" s="23"/>
      <c r="C23" s="24" t="s">
        <v>14</v>
      </c>
      <c r="D23" s="39">
        <v>2021</v>
      </c>
      <c r="E23" s="39"/>
      <c r="F23" s="39"/>
      <c r="G23" s="39"/>
      <c r="H23" s="39"/>
      <c r="I23" s="39"/>
      <c r="J23" s="25"/>
      <c r="K23" s="25"/>
      <c r="L23" s="25"/>
      <c r="M23" s="25"/>
      <c r="N23" s="25"/>
    </row>
    <row r="24" spans="2:16" ht="15.75" customHeight="1">
      <c r="B24" s="40" t="s">
        <v>25</v>
      </c>
      <c r="C24" s="42" t="s">
        <v>25</v>
      </c>
      <c r="D24" s="72">
        <v>5.2847239999999998</v>
      </c>
      <c r="E24" s="72"/>
      <c r="F24" s="72"/>
      <c r="G24" s="72"/>
      <c r="H24" s="72"/>
      <c r="I24" s="38"/>
      <c r="J24" s="38"/>
      <c r="K24" s="38"/>
      <c r="L24" s="27"/>
      <c r="O24" s="26"/>
      <c r="P24" s="26"/>
    </row>
    <row r="25" spans="2:16" ht="15.75" customHeight="1">
      <c r="B25" s="40" t="s">
        <v>76</v>
      </c>
      <c r="C25" s="42" t="s">
        <v>76</v>
      </c>
      <c r="D25" s="72">
        <v>2.4148369999999999</v>
      </c>
      <c r="E25" s="72"/>
      <c r="F25" s="72"/>
      <c r="G25" s="72"/>
      <c r="H25" s="72"/>
      <c r="I25" s="38"/>
      <c r="J25" s="38"/>
      <c r="K25" s="38"/>
      <c r="L25" s="27"/>
      <c r="O25" s="26"/>
      <c r="P25" s="26"/>
    </row>
    <row r="26" spans="2:16" ht="15.75" customHeight="1">
      <c r="B26" s="40" t="s">
        <v>68</v>
      </c>
      <c r="C26" s="42" t="s">
        <v>68</v>
      </c>
      <c r="D26" s="72">
        <v>2.8248820000000001</v>
      </c>
      <c r="E26" s="72"/>
      <c r="F26" s="72"/>
      <c r="G26" s="72"/>
      <c r="H26" s="72"/>
      <c r="I26" s="38"/>
      <c r="J26" s="38"/>
      <c r="K26" s="38"/>
      <c r="L26" s="27"/>
      <c r="O26" s="26"/>
      <c r="P26" s="26"/>
    </row>
    <row r="27" spans="2:16" ht="15.75" customHeight="1">
      <c r="B27" s="40" t="s">
        <v>134</v>
      </c>
      <c r="C27" s="42" t="s">
        <v>134</v>
      </c>
      <c r="D27" s="72">
        <v>-0.17255799999999999</v>
      </c>
      <c r="E27" s="72"/>
      <c r="F27" s="72"/>
      <c r="G27" s="72"/>
      <c r="H27" s="72"/>
      <c r="I27" s="38"/>
      <c r="J27" s="38"/>
      <c r="K27" s="38"/>
      <c r="L27" s="27"/>
      <c r="O27" s="26"/>
      <c r="P27" s="26"/>
    </row>
    <row r="28" spans="2:16" ht="15.75" customHeight="1">
      <c r="B28" s="40" t="s">
        <v>31</v>
      </c>
      <c r="C28" s="42" t="s">
        <v>31</v>
      </c>
      <c r="D28" s="72">
        <v>-7.7521000000000007E-2</v>
      </c>
      <c r="E28" s="72"/>
      <c r="F28" s="72"/>
      <c r="G28" s="72"/>
      <c r="H28" s="72"/>
      <c r="I28" s="38"/>
      <c r="J28" s="38"/>
      <c r="K28" s="38"/>
      <c r="L28" s="27"/>
      <c r="O28" s="26"/>
      <c r="P28" s="26"/>
    </row>
    <row r="29" spans="2:16" ht="15.75" customHeight="1">
      <c r="B29" s="40" t="s">
        <v>32</v>
      </c>
      <c r="C29" s="42" t="s">
        <v>32</v>
      </c>
      <c r="D29" s="72">
        <v>-0.119421</v>
      </c>
      <c r="E29" s="72"/>
      <c r="F29" s="72"/>
      <c r="G29" s="72"/>
      <c r="H29" s="72"/>
      <c r="I29" s="38"/>
      <c r="J29" s="38"/>
      <c r="K29" s="38"/>
      <c r="L29" s="27"/>
      <c r="O29" s="26"/>
      <c r="P29" s="26"/>
    </row>
    <row r="30" spans="2:16" ht="15.75" customHeight="1">
      <c r="B30" s="40" t="s">
        <v>33</v>
      </c>
      <c r="C30" s="42" t="s">
        <v>33</v>
      </c>
      <c r="D30" s="72">
        <v>3.2279309999999999</v>
      </c>
      <c r="E30" s="72"/>
      <c r="F30" s="72"/>
      <c r="G30" s="72"/>
      <c r="H30" s="72"/>
      <c r="I30" s="38"/>
      <c r="J30" s="38"/>
      <c r="K30" s="38"/>
      <c r="L30" s="27"/>
      <c r="O30" s="26"/>
      <c r="P30" s="26"/>
    </row>
    <row r="31" spans="2:16" ht="15.75" customHeight="1">
      <c r="B31" s="40" t="s">
        <v>77</v>
      </c>
      <c r="C31" s="42" t="s">
        <v>77</v>
      </c>
      <c r="D31" s="72">
        <v>-1.3754200000000001</v>
      </c>
      <c r="E31" s="72"/>
      <c r="F31" s="72"/>
      <c r="G31" s="72"/>
      <c r="H31" s="72"/>
      <c r="I31" s="38"/>
      <c r="J31" s="38"/>
      <c r="K31" s="38"/>
      <c r="L31" s="27"/>
      <c r="O31" s="26"/>
      <c r="P31" s="26"/>
    </row>
    <row r="32" spans="2:16" ht="15.75" customHeight="1">
      <c r="B32" s="40" t="s">
        <v>78</v>
      </c>
      <c r="C32" s="42" t="s">
        <v>78</v>
      </c>
      <c r="D32" s="72">
        <v>74.811605999999998</v>
      </c>
      <c r="E32" s="72"/>
      <c r="F32" s="72"/>
      <c r="G32" s="72"/>
      <c r="H32" s="72"/>
      <c r="I32" s="38"/>
      <c r="J32" s="38"/>
      <c r="K32" s="38"/>
      <c r="L32" s="27"/>
      <c r="O32" s="26"/>
      <c r="P32" s="26"/>
    </row>
    <row r="33" spans="2:16" ht="15.75" customHeight="1">
      <c r="B33" s="40" t="s">
        <v>38</v>
      </c>
      <c r="C33" s="42" t="s">
        <v>38</v>
      </c>
      <c r="D33" s="72">
        <v>-0.23894199999999999</v>
      </c>
      <c r="E33" s="72"/>
      <c r="F33" s="72"/>
      <c r="G33" s="72"/>
      <c r="H33" s="72"/>
      <c r="I33" s="38"/>
      <c r="J33" s="38"/>
      <c r="K33" s="38"/>
      <c r="L33" s="27"/>
      <c r="M33" s="28"/>
      <c r="N33" s="29"/>
      <c r="O33" s="26"/>
      <c r="P33" s="26"/>
    </row>
    <row r="34" spans="2:16" ht="15.75" customHeight="1">
      <c r="B34" s="40" t="s">
        <v>79</v>
      </c>
      <c r="C34" s="42" t="s">
        <v>79</v>
      </c>
      <c r="D34" s="72">
        <v>-5.1000000000000004E-3</v>
      </c>
      <c r="E34" s="72"/>
      <c r="F34" s="72"/>
      <c r="G34" s="72"/>
      <c r="H34" s="72"/>
      <c r="I34" s="38"/>
      <c r="J34" s="38"/>
      <c r="K34" s="38"/>
      <c r="L34" s="27"/>
      <c r="M34" s="28"/>
      <c r="N34" s="29"/>
      <c r="O34" s="26"/>
      <c r="P34" s="26"/>
    </row>
    <row r="35" spans="2:16" ht="15.75" customHeight="1">
      <c r="B35" s="40" t="s">
        <v>150</v>
      </c>
      <c r="C35" s="42" t="s">
        <v>150</v>
      </c>
      <c r="D35" s="72">
        <v>-2.5944999999999999E-2</v>
      </c>
      <c r="E35" s="72"/>
      <c r="F35" s="72"/>
      <c r="G35" s="72"/>
      <c r="H35" s="72"/>
      <c r="I35" s="38"/>
      <c r="J35" s="38"/>
      <c r="K35" s="38"/>
      <c r="L35" s="27"/>
      <c r="M35" s="28"/>
      <c r="N35" s="29"/>
      <c r="O35" s="26"/>
      <c r="P35" s="26"/>
    </row>
    <row r="36" spans="2:16" ht="15.75" customHeight="1">
      <c r="B36" s="40" t="s">
        <v>151</v>
      </c>
      <c r="C36" s="42" t="s">
        <v>151</v>
      </c>
      <c r="D36" s="72">
        <v>-7.2940000000000001E-3</v>
      </c>
      <c r="E36" s="72"/>
      <c r="F36" s="72"/>
      <c r="G36" s="72"/>
      <c r="H36" s="72"/>
      <c r="I36" s="38"/>
      <c r="J36" s="38"/>
      <c r="K36" s="38"/>
      <c r="L36" s="27"/>
      <c r="M36" s="28"/>
      <c r="N36" s="29"/>
      <c r="O36" s="26"/>
      <c r="P36" s="26"/>
    </row>
    <row r="37" spans="2:16" ht="15.75" customHeight="1">
      <c r="B37" s="40" t="s">
        <v>80</v>
      </c>
      <c r="C37" s="42" t="s">
        <v>80</v>
      </c>
      <c r="D37" s="72">
        <v>1.2206049999999999</v>
      </c>
      <c r="E37" s="72"/>
      <c r="F37" s="72"/>
      <c r="G37" s="72"/>
      <c r="H37" s="72"/>
      <c r="I37" s="38"/>
      <c r="J37" s="38"/>
      <c r="K37" s="38"/>
      <c r="L37" s="27"/>
      <c r="M37" s="28"/>
      <c r="N37" s="29"/>
      <c r="O37" s="26"/>
      <c r="P37" s="26"/>
    </row>
    <row r="38" spans="2:16" ht="15.75" customHeight="1">
      <c r="B38" s="40" t="s">
        <v>152</v>
      </c>
      <c r="C38" s="42" t="s">
        <v>152</v>
      </c>
      <c r="D38" s="72">
        <v>0.410966</v>
      </c>
      <c r="E38" s="72"/>
      <c r="F38" s="72"/>
      <c r="G38" s="72"/>
      <c r="H38" s="72"/>
      <c r="I38" s="38"/>
      <c r="J38" s="38"/>
      <c r="K38" s="38"/>
      <c r="L38" s="27"/>
      <c r="M38" s="28"/>
      <c r="N38" s="29"/>
      <c r="O38" s="26"/>
      <c r="P38" s="26"/>
    </row>
    <row r="39" spans="2:16" ht="15.75" customHeight="1">
      <c r="B39" s="40" t="s">
        <v>81</v>
      </c>
      <c r="C39" s="42" t="s">
        <v>81</v>
      </c>
      <c r="D39" s="72">
        <v>-0.10753500000000001</v>
      </c>
      <c r="E39" s="72"/>
      <c r="F39" s="72"/>
      <c r="G39" s="72"/>
      <c r="H39" s="72"/>
      <c r="I39" s="38"/>
      <c r="J39" s="38"/>
      <c r="K39" s="38"/>
      <c r="L39" s="27"/>
      <c r="M39" s="28"/>
      <c r="N39" s="29"/>
      <c r="O39" s="26"/>
      <c r="P39" s="26"/>
    </row>
    <row r="40" spans="2:16" ht="15.75" customHeight="1">
      <c r="B40" s="40" t="s">
        <v>43</v>
      </c>
      <c r="C40" s="42" t="s">
        <v>43</v>
      </c>
      <c r="D40" s="72">
        <v>-0.973522</v>
      </c>
      <c r="E40" s="72"/>
      <c r="F40" s="72"/>
      <c r="G40" s="72"/>
      <c r="H40" s="72"/>
      <c r="I40" s="38"/>
      <c r="J40" s="38"/>
      <c r="K40" s="38"/>
      <c r="L40" s="27"/>
      <c r="M40" s="28"/>
      <c r="N40" s="29"/>
      <c r="O40" s="26"/>
      <c r="P40" s="26"/>
    </row>
    <row r="41" spans="2:16" ht="15.75" customHeight="1">
      <c r="B41" s="40" t="s">
        <v>44</v>
      </c>
      <c r="C41" s="42" t="s">
        <v>44</v>
      </c>
      <c r="D41" s="72">
        <v>-0.170848</v>
      </c>
      <c r="E41" s="72"/>
      <c r="F41" s="72"/>
      <c r="G41" s="72"/>
      <c r="H41" s="72"/>
      <c r="I41" s="38"/>
      <c r="J41" s="38"/>
      <c r="K41" s="38"/>
      <c r="L41" s="27"/>
      <c r="M41" s="28"/>
      <c r="N41" s="29"/>
      <c r="O41" s="26"/>
      <c r="P41" s="26"/>
    </row>
    <row r="42" spans="2:16" ht="15.75" customHeight="1">
      <c r="B42" s="40" t="s">
        <v>153</v>
      </c>
      <c r="C42" s="42" t="s">
        <v>153</v>
      </c>
      <c r="D42" s="72">
        <v>-0.21822</v>
      </c>
      <c r="E42" s="72"/>
      <c r="F42" s="72"/>
      <c r="G42" s="72"/>
      <c r="H42" s="72"/>
      <c r="I42" s="38"/>
      <c r="J42" s="27"/>
      <c r="K42" s="27"/>
      <c r="L42" s="27"/>
      <c r="M42" s="28"/>
      <c r="N42" s="29"/>
      <c r="O42" s="26"/>
      <c r="P42" s="26"/>
    </row>
    <row r="43" spans="2:16" ht="15.75" customHeight="1">
      <c r="B43" s="40" t="s">
        <v>45</v>
      </c>
      <c r="C43" s="42" t="s">
        <v>45</v>
      </c>
      <c r="D43" s="72">
        <v>-0.56524600000000003</v>
      </c>
      <c r="E43" s="72"/>
      <c r="F43" s="72"/>
      <c r="G43" s="72"/>
      <c r="H43" s="72"/>
      <c r="I43" s="38"/>
      <c r="J43" s="27"/>
      <c r="K43" s="27"/>
      <c r="L43" s="27"/>
      <c r="M43" s="28"/>
      <c r="N43" s="29"/>
      <c r="O43" s="26"/>
      <c r="P43" s="26"/>
    </row>
    <row r="44" spans="2:16" ht="15.75" customHeight="1">
      <c r="B44" s="40" t="s">
        <v>46</v>
      </c>
      <c r="C44" s="42" t="s">
        <v>46</v>
      </c>
      <c r="D44" s="72">
        <v>-0.10553999999999999</v>
      </c>
      <c r="E44" s="72"/>
      <c r="F44" s="72"/>
      <c r="G44" s="72"/>
      <c r="H44" s="72"/>
      <c r="I44" s="38"/>
      <c r="J44" s="27"/>
      <c r="K44" s="27"/>
      <c r="L44" s="27"/>
      <c r="M44" s="28"/>
      <c r="N44" s="29"/>
      <c r="O44" s="26"/>
      <c r="P44" s="26"/>
    </row>
    <row r="45" spans="2:16" ht="15.75" customHeight="1">
      <c r="B45" s="40" t="s">
        <v>47</v>
      </c>
      <c r="C45" s="42" t="s">
        <v>47</v>
      </c>
      <c r="D45" s="72">
        <v>12.05857</v>
      </c>
      <c r="E45" s="72"/>
      <c r="F45" s="72"/>
      <c r="G45" s="72"/>
      <c r="H45" s="72"/>
      <c r="I45" s="38"/>
      <c r="J45" s="27"/>
      <c r="K45" s="27"/>
      <c r="L45" s="27"/>
      <c r="M45" s="28"/>
      <c r="N45" s="29"/>
      <c r="O45" s="26"/>
      <c r="P45" s="26"/>
    </row>
    <row r="46" spans="2:16" ht="15.75" customHeight="1">
      <c r="B46" s="40" t="s">
        <v>82</v>
      </c>
      <c r="C46" s="42" t="s">
        <v>82</v>
      </c>
      <c r="D46" s="72">
        <v>-4.0146000000000001E-2</v>
      </c>
      <c r="E46" s="72"/>
      <c r="F46" s="72"/>
      <c r="G46" s="72"/>
      <c r="H46" s="72"/>
      <c r="I46" s="38"/>
      <c r="J46" s="27"/>
      <c r="K46" s="27"/>
      <c r="L46" s="27"/>
      <c r="M46" s="28"/>
      <c r="N46" s="29"/>
      <c r="O46" s="26"/>
      <c r="P46" s="26"/>
    </row>
    <row r="47" spans="2:16" ht="15.75" customHeight="1">
      <c r="B47" s="40" t="s">
        <v>146</v>
      </c>
      <c r="C47" s="42" t="s">
        <v>146</v>
      </c>
      <c r="D47" s="72">
        <v>-0.68447599999999997</v>
      </c>
      <c r="E47" s="72"/>
      <c r="F47" s="72"/>
      <c r="G47" s="72"/>
      <c r="H47" s="72"/>
      <c r="I47" s="38"/>
      <c r="J47" s="27"/>
      <c r="K47" s="27"/>
      <c r="L47" s="27"/>
      <c r="M47" s="28"/>
      <c r="N47" s="29"/>
      <c r="O47" s="26"/>
      <c r="P47" s="26"/>
    </row>
    <row r="48" spans="2:16" ht="15.75" customHeight="1">
      <c r="B48" s="40" t="s">
        <v>50</v>
      </c>
      <c r="C48" s="42" t="s">
        <v>50</v>
      </c>
      <c r="D48" s="72">
        <v>-0.33552399999999999</v>
      </c>
      <c r="E48" s="72"/>
      <c r="F48" s="72"/>
      <c r="G48" s="72"/>
      <c r="H48" s="72"/>
      <c r="I48" s="38"/>
      <c r="J48" s="38"/>
      <c r="K48" s="38"/>
      <c r="L48" s="27"/>
      <c r="M48" s="28"/>
      <c r="N48" s="29"/>
      <c r="O48" s="26"/>
      <c r="P48" s="26"/>
    </row>
    <row r="49" spans="2:16" ht="15.75" customHeight="1">
      <c r="B49" s="40" t="s">
        <v>83</v>
      </c>
      <c r="C49" s="42" t="s">
        <v>83</v>
      </c>
      <c r="D49" s="72">
        <v>-0.59069099999999997</v>
      </c>
      <c r="E49" s="72"/>
      <c r="F49" s="72"/>
      <c r="G49" s="72"/>
      <c r="H49" s="72"/>
      <c r="I49" s="38"/>
      <c r="J49" s="38"/>
      <c r="K49" s="38"/>
      <c r="L49" s="27"/>
      <c r="M49" s="28"/>
      <c r="N49" s="29"/>
      <c r="O49" s="26"/>
      <c r="P49" s="26"/>
    </row>
    <row r="50" spans="2:16" ht="15.75" customHeight="1">
      <c r="B50" s="40" t="s">
        <v>52</v>
      </c>
      <c r="C50" s="42" t="s">
        <v>52</v>
      </c>
      <c r="D50" s="72">
        <v>6.3459000000000002E-2</v>
      </c>
      <c r="E50" s="72"/>
      <c r="F50" s="72"/>
      <c r="G50" s="72"/>
      <c r="H50" s="72"/>
      <c r="I50" s="38"/>
      <c r="J50" s="38"/>
      <c r="K50" s="38"/>
      <c r="L50" s="27"/>
      <c r="M50" s="28"/>
      <c r="N50" s="29"/>
      <c r="O50" s="26"/>
      <c r="P50" s="26"/>
    </row>
    <row r="51" spans="2:16" ht="15.75" customHeight="1">
      <c r="B51" s="40" t="s">
        <v>135</v>
      </c>
      <c r="C51" s="42" t="s">
        <v>135</v>
      </c>
      <c r="D51" s="72">
        <v>0.18387000000000001</v>
      </c>
      <c r="E51" s="72"/>
      <c r="F51" s="72"/>
      <c r="G51" s="72"/>
      <c r="H51" s="72"/>
      <c r="I51" s="38"/>
      <c r="J51" s="38"/>
      <c r="K51" s="38"/>
      <c r="L51" s="27"/>
      <c r="M51" s="28"/>
      <c r="N51" s="29"/>
      <c r="O51" s="26"/>
      <c r="P51" s="26"/>
    </row>
    <row r="52" spans="2:16" ht="15.75" customHeight="1">
      <c r="B52" s="40" t="s">
        <v>84</v>
      </c>
      <c r="C52" s="42" t="s">
        <v>84</v>
      </c>
      <c r="D52" s="72">
        <v>-0.23793500000000001</v>
      </c>
      <c r="E52" s="72"/>
      <c r="F52" s="72"/>
      <c r="G52" s="72"/>
      <c r="H52" s="72"/>
      <c r="I52" s="38"/>
      <c r="J52" s="38"/>
      <c r="K52" s="38"/>
      <c r="L52" s="27"/>
      <c r="M52" s="28"/>
      <c r="N52" s="29"/>
      <c r="O52" s="26"/>
      <c r="P52" s="26"/>
    </row>
    <row r="53" spans="2:16" ht="15.75" customHeight="1">
      <c r="B53" s="40" t="s">
        <v>55</v>
      </c>
      <c r="C53" s="42" t="s">
        <v>55</v>
      </c>
      <c r="D53" s="72">
        <v>2.325787</v>
      </c>
      <c r="E53" s="72"/>
      <c r="F53" s="72"/>
      <c r="G53" s="72"/>
      <c r="H53" s="72"/>
      <c r="I53" s="38"/>
      <c r="J53" s="38"/>
      <c r="K53" s="38"/>
      <c r="L53" s="27"/>
      <c r="M53" s="28"/>
      <c r="N53" s="29"/>
      <c r="O53" s="26"/>
      <c r="P53" s="26"/>
    </row>
    <row r="54" spans="2:16" ht="15.75" customHeight="1">
      <c r="B54" s="40" t="s">
        <v>136</v>
      </c>
      <c r="C54" s="42" t="s">
        <v>136</v>
      </c>
      <c r="D54" s="72">
        <v>-0.45233600000000002</v>
      </c>
      <c r="E54" s="72"/>
      <c r="F54" s="72"/>
      <c r="G54" s="72"/>
      <c r="H54" s="72"/>
      <c r="I54" s="38"/>
      <c r="J54" s="38"/>
      <c r="K54" s="38"/>
      <c r="L54" s="27"/>
      <c r="M54" s="28"/>
      <c r="N54" s="29"/>
      <c r="O54" s="26"/>
      <c r="P54" s="26"/>
    </row>
    <row r="55" spans="2:16" ht="15.75" customHeight="1">
      <c r="B55" s="40" t="s">
        <v>125</v>
      </c>
      <c r="C55" s="42" t="s">
        <v>125</v>
      </c>
      <c r="D55" s="72">
        <v>-0.66500800000000004</v>
      </c>
      <c r="E55" s="72"/>
      <c r="F55" s="72"/>
      <c r="G55" s="72"/>
      <c r="H55" s="72"/>
      <c r="I55" s="38"/>
      <c r="J55" s="38"/>
      <c r="K55" s="38"/>
      <c r="L55" s="27"/>
      <c r="M55" s="28"/>
      <c r="N55" s="29"/>
      <c r="O55" s="26"/>
      <c r="P55" s="26"/>
    </row>
    <row r="56" spans="2:16" ht="15.75" customHeight="1">
      <c r="B56" s="40" t="s">
        <v>56</v>
      </c>
      <c r="C56" s="42" t="s">
        <v>56</v>
      </c>
      <c r="D56" s="72">
        <v>186.05799999999999</v>
      </c>
      <c r="E56" s="72"/>
      <c r="F56" s="72"/>
      <c r="G56" s="72"/>
      <c r="H56" s="72"/>
      <c r="I56" s="38"/>
      <c r="J56" s="38"/>
      <c r="K56" s="38"/>
      <c r="L56" s="27"/>
      <c r="M56" s="28"/>
      <c r="N56" s="29"/>
      <c r="O56" s="26"/>
      <c r="P56" s="26"/>
    </row>
    <row r="57" spans="2:16" ht="15.75" customHeight="1">
      <c r="B57" s="40" t="s">
        <v>99</v>
      </c>
      <c r="C57" s="42" t="s">
        <v>99</v>
      </c>
      <c r="D57" s="72">
        <v>-0.31808599999999998</v>
      </c>
      <c r="E57" s="72"/>
      <c r="F57" s="72"/>
      <c r="G57" s="72"/>
      <c r="H57" s="72"/>
      <c r="I57" s="38"/>
      <c r="J57" s="38"/>
      <c r="K57" s="38"/>
      <c r="L57" s="27"/>
      <c r="M57" s="28"/>
      <c r="N57" s="29"/>
      <c r="O57" s="26"/>
      <c r="P57" s="26"/>
    </row>
    <row r="58" spans="2:16" ht="15.75" customHeight="1">
      <c r="B58" s="40" t="s">
        <v>85</v>
      </c>
      <c r="C58" s="42" t="s">
        <v>85</v>
      </c>
      <c r="D58" s="72">
        <v>-1.013E-3</v>
      </c>
      <c r="E58" s="72"/>
      <c r="F58" s="72"/>
      <c r="G58" s="72"/>
      <c r="H58" s="72"/>
      <c r="I58" s="38"/>
      <c r="J58" s="38"/>
      <c r="K58" s="38"/>
      <c r="L58" s="27"/>
      <c r="M58" s="28"/>
      <c r="N58" s="29"/>
    </row>
    <row r="59" spans="2:16" ht="15.75" customHeight="1">
      <c r="B59" s="40" t="s">
        <v>154</v>
      </c>
      <c r="C59" s="42" t="s">
        <v>154</v>
      </c>
      <c r="D59" s="72">
        <v>-0.46215499999999998</v>
      </c>
      <c r="E59" s="72"/>
      <c r="F59" s="72"/>
      <c r="G59" s="72"/>
      <c r="H59" s="72"/>
      <c r="I59" s="38"/>
      <c r="J59" s="38"/>
      <c r="K59" s="38"/>
      <c r="L59" s="27"/>
      <c r="M59" s="28"/>
      <c r="N59" s="29"/>
    </row>
    <row r="60" spans="2:16" ht="15.75" customHeight="1">
      <c r="B60" s="40" t="s">
        <v>69</v>
      </c>
      <c r="C60" s="42" t="s">
        <v>69</v>
      </c>
      <c r="D60" s="72">
        <v>-0.117329</v>
      </c>
      <c r="E60" s="72"/>
      <c r="F60" s="72"/>
      <c r="G60" s="72"/>
      <c r="H60" s="72"/>
      <c r="I60" s="38"/>
      <c r="J60" s="38"/>
      <c r="K60" s="38"/>
      <c r="L60" s="27"/>
      <c r="M60" s="28"/>
      <c r="N60" s="29"/>
    </row>
    <row r="61" spans="2:16" ht="15.75" customHeight="1">
      <c r="B61" s="40" t="s">
        <v>98</v>
      </c>
      <c r="C61" s="42" t="s">
        <v>98</v>
      </c>
      <c r="D61" s="72">
        <v>-1.9319519999999999</v>
      </c>
      <c r="E61" s="72"/>
      <c r="F61" s="72"/>
      <c r="G61" s="72"/>
      <c r="H61" s="72"/>
      <c r="I61" s="38"/>
      <c r="J61" s="38"/>
      <c r="K61" s="38"/>
      <c r="L61" s="27"/>
      <c r="M61" s="28"/>
      <c r="N61" s="29"/>
    </row>
    <row r="62" spans="2:16" ht="15.75" customHeight="1">
      <c r="B62" s="40" t="s">
        <v>59</v>
      </c>
      <c r="C62" s="42" t="s">
        <v>59</v>
      </c>
      <c r="D62" s="72">
        <v>-4.4181999999999999E-2</v>
      </c>
      <c r="E62" s="72"/>
      <c r="F62" s="72"/>
      <c r="G62" s="72"/>
      <c r="H62" s="72"/>
      <c r="I62" s="38"/>
      <c r="J62" s="38"/>
      <c r="K62" s="38"/>
      <c r="L62" s="27"/>
      <c r="M62" s="28"/>
      <c r="N62" s="29"/>
    </row>
    <row r="63" spans="2:16" ht="15.75" customHeight="1">
      <c r="B63" s="40" t="s">
        <v>60</v>
      </c>
      <c r="C63" s="42" t="s">
        <v>60</v>
      </c>
      <c r="D63" s="72">
        <v>0.71569400000000005</v>
      </c>
      <c r="E63" s="72"/>
      <c r="F63" s="72"/>
      <c r="G63" s="72"/>
      <c r="H63" s="72"/>
      <c r="I63" s="38"/>
      <c r="J63" s="38"/>
      <c r="K63" s="38"/>
      <c r="L63" s="27"/>
      <c r="M63" s="28"/>
      <c r="N63" s="29"/>
    </row>
    <row r="64" spans="2:16" ht="15.75" customHeight="1">
      <c r="B64" s="40" t="s">
        <v>137</v>
      </c>
      <c r="C64" s="42" t="s">
        <v>137</v>
      </c>
      <c r="D64" s="72">
        <v>-0.22877700000000001</v>
      </c>
      <c r="E64" s="72"/>
      <c r="F64" s="72"/>
      <c r="G64" s="72"/>
      <c r="H64" s="72"/>
      <c r="I64" s="38"/>
      <c r="J64" s="38"/>
      <c r="K64" s="38"/>
      <c r="L64" s="27"/>
      <c r="M64" s="28"/>
      <c r="N64" s="29"/>
    </row>
    <row r="65" spans="2:15" ht="15.75" customHeight="1">
      <c r="B65" s="40" t="s">
        <v>138</v>
      </c>
      <c r="C65" s="42" t="s">
        <v>138</v>
      </c>
      <c r="D65" s="72">
        <v>0.41793599999999997</v>
      </c>
      <c r="E65" s="72"/>
      <c r="F65" s="72"/>
      <c r="G65" s="72"/>
      <c r="H65" s="72"/>
      <c r="I65" s="38"/>
      <c r="J65" s="38"/>
      <c r="K65" s="38"/>
      <c r="L65" s="27"/>
      <c r="M65" s="34"/>
      <c r="N65" s="35"/>
      <c r="O65" s="35"/>
    </row>
    <row r="66" spans="2:15" ht="15.75" customHeight="1">
      <c r="B66" s="40" t="s">
        <v>63</v>
      </c>
      <c r="C66" s="42" t="s">
        <v>63</v>
      </c>
      <c r="D66" s="72">
        <v>-0.47035199999999999</v>
      </c>
      <c r="E66" s="72"/>
      <c r="F66" s="72"/>
      <c r="G66" s="72"/>
      <c r="H66" s="72"/>
      <c r="I66" s="38"/>
      <c r="J66" s="38"/>
      <c r="K66" s="38"/>
      <c r="L66" s="27"/>
      <c r="M66" s="34"/>
      <c r="N66" s="35"/>
      <c r="O66" s="35"/>
    </row>
    <row r="67" spans="2:15" ht="15.75" customHeight="1">
      <c r="B67" s="40" t="s">
        <v>139</v>
      </c>
      <c r="C67" s="42" t="s">
        <v>139</v>
      </c>
      <c r="D67" s="72">
        <v>0.499446</v>
      </c>
      <c r="E67" s="72"/>
      <c r="F67" s="72"/>
      <c r="G67" s="72"/>
      <c r="H67" s="72"/>
      <c r="I67" s="38"/>
      <c r="J67" s="38"/>
      <c r="K67" s="38"/>
      <c r="L67" s="27"/>
      <c r="M67" s="35"/>
      <c r="N67" s="35"/>
      <c r="O67" s="35"/>
    </row>
    <row r="68" spans="2:15" ht="15.75" customHeight="1">
      <c r="B68" s="40" t="s">
        <v>155</v>
      </c>
      <c r="C68" s="42" t="s">
        <v>155</v>
      </c>
      <c r="D68" s="72">
        <v>-1.4171609999999999</v>
      </c>
      <c r="E68" s="72"/>
      <c r="F68" s="72"/>
      <c r="G68" s="72"/>
      <c r="H68" s="72"/>
    </row>
    <row r="69" spans="2:15" ht="15.75" customHeight="1">
      <c r="B69" s="40" t="s">
        <v>156</v>
      </c>
      <c r="C69" s="42" t="s">
        <v>156</v>
      </c>
      <c r="D69" s="72">
        <v>5.3318370000000002</v>
      </c>
      <c r="E69" s="72"/>
      <c r="F69" s="72"/>
      <c r="G69" s="72"/>
      <c r="H69" s="72"/>
      <c r="I69" s="38"/>
      <c r="J69" s="38"/>
      <c r="K69" s="38"/>
      <c r="L69" s="27"/>
      <c r="M69" s="35"/>
      <c r="N69" s="35"/>
      <c r="O69" s="35"/>
    </row>
    <row r="70" spans="2:15" ht="15.75" customHeight="1">
      <c r="B70" s="40" t="s">
        <v>128</v>
      </c>
      <c r="C70" s="42" t="s">
        <v>128</v>
      </c>
      <c r="D70" s="72">
        <v>-5.1363370000000002</v>
      </c>
      <c r="E70" s="72"/>
      <c r="F70" s="72"/>
      <c r="G70" s="72"/>
      <c r="H70" s="72"/>
      <c r="I70" s="38"/>
      <c r="J70" s="38"/>
      <c r="K70" s="38"/>
      <c r="L70" s="27"/>
      <c r="M70" s="35"/>
      <c r="N70" s="35"/>
      <c r="O70" s="35"/>
    </row>
    <row r="71" spans="2:15" ht="15.75" customHeight="1">
      <c r="B71" s="40" t="s">
        <v>70</v>
      </c>
      <c r="C71" s="42" t="s">
        <v>70</v>
      </c>
      <c r="D71" s="72">
        <v>-0.93018000000000001</v>
      </c>
      <c r="E71" s="72"/>
      <c r="F71" s="72"/>
      <c r="G71" s="72"/>
      <c r="H71" s="72"/>
      <c r="I71" s="38"/>
      <c r="J71" s="38"/>
      <c r="K71" s="38"/>
      <c r="L71" s="27"/>
      <c r="M71" s="35"/>
      <c r="N71" s="35"/>
      <c r="O71" s="35"/>
    </row>
    <row r="72" spans="2:15" ht="15.75" customHeight="1">
      <c r="B72" s="40" t="s">
        <v>157</v>
      </c>
      <c r="C72" s="42" t="s">
        <v>157</v>
      </c>
      <c r="D72" s="72">
        <v>-2.1449159999999998</v>
      </c>
      <c r="E72" s="72"/>
      <c r="F72" s="72"/>
      <c r="G72" s="72"/>
      <c r="H72" s="72"/>
      <c r="I72" s="38"/>
      <c r="J72" s="38"/>
      <c r="K72" s="38"/>
      <c r="L72" s="27"/>
      <c r="M72" s="35"/>
      <c r="N72" s="35"/>
      <c r="O72" s="35"/>
    </row>
    <row r="73" spans="2:15" ht="15.75" customHeight="1">
      <c r="B73" s="40" t="s">
        <v>90</v>
      </c>
      <c r="C73" s="42" t="s">
        <v>92</v>
      </c>
      <c r="D73" s="72">
        <v>0</v>
      </c>
      <c r="E73" s="72"/>
      <c r="F73" s="72"/>
      <c r="G73" s="72"/>
      <c r="H73" s="72"/>
      <c r="I73" s="38"/>
      <c r="J73" s="38"/>
      <c r="K73" s="38"/>
      <c r="L73" s="27"/>
      <c r="M73" s="35"/>
      <c r="N73" s="35"/>
      <c r="O73" s="35"/>
    </row>
    <row r="74" spans="2:15" ht="15.75" customHeight="1">
      <c r="D74" s="72"/>
      <c r="E74" s="72"/>
      <c r="F74" s="72"/>
      <c r="G74" s="72"/>
      <c r="H74" s="72"/>
      <c r="I74" s="38"/>
      <c r="J74" s="38"/>
      <c r="K74" s="38"/>
      <c r="L74" s="27"/>
      <c r="M74" s="35"/>
      <c r="N74" s="35"/>
      <c r="O74" s="35"/>
    </row>
    <row r="75" spans="2:15" ht="15.75" customHeight="1">
      <c r="B75" s="40" t="s">
        <v>89</v>
      </c>
      <c r="C75" s="42" t="s">
        <v>91</v>
      </c>
      <c r="D75" s="72">
        <f>SUM(D24:D74)</f>
        <v>277.47848199999993</v>
      </c>
      <c r="E75" s="72"/>
      <c r="F75" s="72"/>
      <c r="G75" s="72"/>
      <c r="H75" s="72"/>
      <c r="I75" s="38"/>
      <c r="J75" s="38"/>
      <c r="K75" s="38"/>
      <c r="L75" s="27"/>
      <c r="M75" s="35"/>
      <c r="N75" s="35"/>
      <c r="O75" s="35"/>
    </row>
    <row r="76" spans="2:15" ht="15.75" customHeight="1">
      <c r="E76" s="72"/>
      <c r="F76" s="72"/>
      <c r="G76" s="72"/>
      <c r="H76" s="72"/>
      <c r="I76" s="38"/>
      <c r="J76" s="36"/>
      <c r="K76" s="37"/>
      <c r="L76" s="27"/>
      <c r="M76" s="35"/>
      <c r="N76" s="35"/>
      <c r="O76" s="35"/>
    </row>
    <row r="77" spans="2:15" ht="15.75" customHeight="1">
      <c r="C77" s="41" t="s">
        <v>19</v>
      </c>
      <c r="D77" s="41"/>
      <c r="E77" s="72"/>
      <c r="F77" s="72"/>
      <c r="G77" s="72"/>
      <c r="H77" s="72"/>
      <c r="I77" s="38"/>
      <c r="J77" s="36"/>
      <c r="K77" s="37"/>
      <c r="L77" s="27"/>
      <c r="M77" s="35"/>
      <c r="N77" s="35"/>
      <c r="O77" s="35"/>
    </row>
    <row r="78" spans="2:15" ht="15.75" customHeight="1">
      <c r="C78" s="71" t="s">
        <v>20</v>
      </c>
      <c r="D78" s="74"/>
      <c r="E78" s="72"/>
      <c r="F78" s="72"/>
      <c r="G78" s="72"/>
      <c r="H78" s="72"/>
      <c r="I78" s="38"/>
      <c r="J78" s="36"/>
      <c r="K78" s="37"/>
      <c r="L78" s="27"/>
      <c r="M78" s="35"/>
      <c r="N78" s="35"/>
      <c r="O78" s="35"/>
    </row>
    <row r="79" spans="2:15" ht="15.75" customHeight="1">
      <c r="B79" s="40"/>
      <c r="C79" s="42"/>
      <c r="D79" s="72"/>
      <c r="E79" s="72"/>
      <c r="F79" s="72"/>
      <c r="G79" s="72"/>
      <c r="H79" s="72"/>
      <c r="I79" s="38"/>
      <c r="J79" s="36"/>
      <c r="K79" s="37"/>
      <c r="L79" s="27"/>
      <c r="M79" s="35"/>
      <c r="N79" s="35"/>
      <c r="O79" s="35"/>
    </row>
    <row r="80" spans="2:15" ht="15.75" customHeight="1">
      <c r="B80" s="40"/>
      <c r="C80" s="42"/>
      <c r="D80" s="72"/>
      <c r="E80" s="72"/>
      <c r="F80" s="72"/>
      <c r="G80" s="72"/>
      <c r="H80" s="72"/>
      <c r="I80" s="38"/>
      <c r="J80" s="36"/>
      <c r="K80" s="37"/>
      <c r="L80" s="27"/>
      <c r="M80" s="35"/>
      <c r="N80" s="35"/>
      <c r="O80" s="35"/>
    </row>
    <row r="81" spans="2:15" ht="15.75" customHeight="1">
      <c r="B81" s="40"/>
      <c r="C81" s="42"/>
      <c r="D81" s="72"/>
      <c r="E81" s="72"/>
      <c r="F81" s="72"/>
      <c r="G81" s="72"/>
      <c r="H81" s="72"/>
      <c r="I81" s="38"/>
      <c r="J81" s="38"/>
      <c r="K81" s="38"/>
      <c r="L81" s="27"/>
      <c r="M81" s="35"/>
      <c r="N81" s="35"/>
      <c r="O81" s="35"/>
    </row>
    <row r="82" spans="2:15" ht="15.75" customHeight="1">
      <c r="B82" s="40"/>
      <c r="C82" s="42"/>
      <c r="D82" s="72"/>
      <c r="E82" s="72"/>
      <c r="F82" s="72"/>
      <c r="G82" s="72"/>
      <c r="H82" s="72"/>
      <c r="I82" s="38"/>
      <c r="J82" s="38"/>
      <c r="K82" s="38"/>
      <c r="L82" s="27"/>
      <c r="M82" s="35"/>
      <c r="N82" s="35"/>
      <c r="O82" s="35"/>
    </row>
    <row r="83" spans="2:15" ht="15.75" customHeight="1">
      <c r="E83" s="72"/>
      <c r="F83" s="72"/>
      <c r="G83" s="72"/>
      <c r="H83" s="72"/>
      <c r="I83" s="38"/>
      <c r="J83" s="38"/>
      <c r="K83" s="38"/>
      <c r="L83" s="27"/>
      <c r="M83" s="35"/>
      <c r="N83" s="35"/>
      <c r="O83" s="35"/>
    </row>
    <row r="84" spans="2:15" ht="15.75" customHeight="1">
      <c r="E84" s="72"/>
      <c r="F84" s="72"/>
      <c r="G84" s="72"/>
      <c r="H84" s="72"/>
      <c r="I84" s="38"/>
      <c r="J84" s="38"/>
      <c r="K84" s="38"/>
      <c r="L84" s="27"/>
      <c r="M84" s="35"/>
      <c r="N84" s="35"/>
      <c r="O84" s="35"/>
    </row>
    <row r="85" spans="2:15" ht="15.75" customHeight="1">
      <c r="E85" s="72"/>
      <c r="F85" s="72"/>
      <c r="G85" s="72"/>
      <c r="H85" s="72"/>
      <c r="I85" s="38"/>
      <c r="J85" s="38"/>
      <c r="K85" s="38"/>
      <c r="L85" s="27"/>
      <c r="M85" s="35"/>
      <c r="N85" s="35"/>
      <c r="O85" s="35"/>
    </row>
    <row r="86" spans="2:15" ht="15.75" customHeight="1">
      <c r="E86" s="72"/>
      <c r="F86" s="72"/>
      <c r="G86" s="72"/>
      <c r="H86" s="72"/>
      <c r="I86" s="38"/>
      <c r="J86" s="38"/>
      <c r="K86" s="38"/>
      <c r="L86" s="27"/>
      <c r="M86" s="35"/>
      <c r="N86" s="35"/>
      <c r="O86" s="35"/>
    </row>
    <row r="87" spans="2:15" ht="15.75" customHeight="1">
      <c r="E87" s="72"/>
      <c r="F87" s="72"/>
      <c r="G87" s="72"/>
      <c r="H87" s="72"/>
      <c r="I87" s="38"/>
      <c r="J87" s="38"/>
      <c r="K87" s="38"/>
      <c r="L87" s="27"/>
      <c r="M87" s="35"/>
      <c r="N87" s="35"/>
      <c r="O87" s="35"/>
    </row>
    <row r="88" spans="2:15" ht="15.75" customHeight="1">
      <c r="E88" s="72"/>
      <c r="F88" s="72"/>
      <c r="G88" s="72"/>
      <c r="H88" s="72"/>
      <c r="I88" s="38"/>
      <c r="J88" s="38"/>
      <c r="K88" s="38"/>
      <c r="L88" s="27"/>
      <c r="M88" s="35"/>
      <c r="N88" s="35"/>
      <c r="O88" s="35"/>
    </row>
    <row r="89" spans="2:15" ht="15.75" customHeight="1">
      <c r="E89" s="72"/>
      <c r="F89" s="72"/>
      <c r="G89" s="72"/>
      <c r="H89" s="72"/>
      <c r="I89" s="38"/>
      <c r="J89" s="38"/>
      <c r="K89" s="38"/>
      <c r="L89" s="27"/>
      <c r="M89" s="35"/>
      <c r="N89" s="35"/>
      <c r="O89" s="35"/>
    </row>
    <row r="90" spans="2:15" ht="15.75" customHeight="1">
      <c r="E90" s="72"/>
      <c r="F90" s="72"/>
      <c r="G90" s="72"/>
      <c r="H90" s="72"/>
      <c r="I90" s="38"/>
      <c r="J90" s="38"/>
      <c r="K90" s="38"/>
      <c r="L90" s="27"/>
      <c r="M90" s="35"/>
      <c r="N90" s="35"/>
      <c r="O90" s="35"/>
    </row>
    <row r="91" spans="2:15" ht="15.75" customHeight="1">
      <c r="E91" s="72"/>
      <c r="F91" s="72"/>
      <c r="G91" s="72"/>
      <c r="H91" s="72"/>
      <c r="I91" s="38"/>
      <c r="J91" s="38"/>
      <c r="K91" s="38"/>
      <c r="L91" s="27"/>
      <c r="M91" s="35"/>
      <c r="N91" s="35"/>
      <c r="O91" s="35"/>
    </row>
    <row r="92" spans="2:15" ht="15.75" customHeight="1">
      <c r="E92" s="72"/>
      <c r="F92" s="72"/>
      <c r="G92" s="72"/>
      <c r="H92" s="72"/>
      <c r="I92" s="38"/>
      <c r="J92" s="38"/>
      <c r="K92" s="38"/>
      <c r="L92" s="27"/>
      <c r="M92" s="35"/>
      <c r="N92" s="35"/>
      <c r="O92" s="35"/>
    </row>
    <row r="93" spans="2:15" ht="15.75" customHeight="1">
      <c r="E93" s="72"/>
      <c r="F93" s="72"/>
      <c r="G93" s="72"/>
      <c r="H93" s="72"/>
      <c r="I93" s="38"/>
      <c r="J93" s="38"/>
      <c r="K93" s="38"/>
      <c r="L93" s="27"/>
      <c r="M93" s="35"/>
      <c r="N93" s="35"/>
      <c r="O93" s="35"/>
    </row>
    <row r="94" spans="2:15" ht="15.75" customHeight="1">
      <c r="E94" s="72"/>
      <c r="F94" s="72"/>
      <c r="G94" s="72"/>
      <c r="H94" s="72"/>
      <c r="N94" s="35"/>
      <c r="O94" s="35"/>
    </row>
    <row r="95" spans="2:15" ht="15.75" customHeight="1">
      <c r="E95" s="72"/>
      <c r="F95" s="72"/>
      <c r="G95" s="72"/>
      <c r="H95" s="72"/>
      <c r="N95" s="35"/>
      <c r="O95" s="35"/>
    </row>
    <row r="96" spans="2:15" ht="15.75" customHeight="1">
      <c r="E96" s="72"/>
      <c r="F96" s="72"/>
      <c r="G96" s="72"/>
      <c r="H96" s="72"/>
      <c r="N96" s="35"/>
      <c r="O96" s="35"/>
    </row>
    <row r="97" spans="5:16" ht="15.75" customHeight="1">
      <c r="E97" s="72"/>
      <c r="F97" s="72"/>
      <c r="G97" s="72"/>
      <c r="H97" s="72"/>
      <c r="N97" s="35"/>
      <c r="O97" s="35"/>
    </row>
    <row r="98" spans="5:16" ht="15.75" customHeight="1">
      <c r="E98" s="72"/>
      <c r="F98" s="72"/>
      <c r="G98" s="72"/>
      <c r="H98" s="72"/>
      <c r="N98" s="35"/>
      <c r="O98" s="35"/>
    </row>
    <row r="99" spans="5:16">
      <c r="E99" s="72"/>
      <c r="F99" s="72"/>
      <c r="G99" s="72"/>
      <c r="H99" s="72"/>
      <c r="N99" s="35"/>
      <c r="O99" s="35"/>
    </row>
    <row r="100" spans="5:16">
      <c r="E100" s="72"/>
      <c r="F100" s="72"/>
      <c r="G100" s="72"/>
      <c r="H100" s="72"/>
      <c r="I100" s="27"/>
      <c r="J100" s="27"/>
      <c r="K100" s="27"/>
      <c r="L100" s="27"/>
      <c r="M100" s="35"/>
      <c r="N100" s="35"/>
      <c r="O100" s="35"/>
    </row>
    <row r="101" spans="5:16">
      <c r="E101" s="72"/>
      <c r="F101" s="72"/>
      <c r="G101" s="72"/>
      <c r="H101" s="72"/>
      <c r="I101" s="27"/>
      <c r="J101" s="27"/>
      <c r="K101" s="27"/>
      <c r="L101" s="27"/>
      <c r="M101" s="35"/>
      <c r="N101" s="35"/>
      <c r="O101" s="35"/>
    </row>
    <row r="102" spans="5:16">
      <c r="E102" s="72"/>
      <c r="F102" s="72"/>
      <c r="G102" s="72"/>
      <c r="H102" s="72"/>
      <c r="I102" s="27"/>
      <c r="J102" s="27"/>
      <c r="K102" s="27"/>
      <c r="L102" s="27"/>
      <c r="M102" s="35"/>
      <c r="N102" s="35"/>
      <c r="O102" s="35"/>
    </row>
    <row r="103" spans="5:16">
      <c r="E103" s="72"/>
      <c r="F103" s="72"/>
      <c r="G103" s="72"/>
      <c r="H103" s="72"/>
      <c r="I103" s="30"/>
      <c r="J103" s="32"/>
      <c r="K103" s="33"/>
      <c r="L103" s="35"/>
      <c r="M103" s="35"/>
      <c r="N103" s="35"/>
      <c r="O103" s="35"/>
    </row>
    <row r="104" spans="5:16">
      <c r="E104" s="72"/>
      <c r="F104" s="72"/>
      <c r="G104" s="72"/>
      <c r="H104" s="72"/>
      <c r="I104" s="30"/>
      <c r="J104" s="32"/>
      <c r="K104" s="33"/>
      <c r="L104" s="35"/>
      <c r="M104" s="35"/>
      <c r="N104" s="35"/>
      <c r="O104" s="35"/>
    </row>
    <row r="105" spans="5:16">
      <c r="E105" s="72"/>
      <c r="F105" s="72"/>
      <c r="G105" s="72"/>
      <c r="H105" s="72"/>
      <c r="N105" s="35"/>
      <c r="O105" s="35"/>
    </row>
    <row r="106" spans="5:16">
      <c r="E106" s="72"/>
      <c r="F106" s="72"/>
      <c r="G106" s="72"/>
      <c r="H106" s="72"/>
      <c r="N106" s="35"/>
      <c r="O106" s="35"/>
    </row>
    <row r="107" spans="5:16">
      <c r="E107" s="72"/>
      <c r="F107" s="72"/>
      <c r="G107" s="72"/>
      <c r="H107" s="72"/>
      <c r="N107" s="35"/>
      <c r="O107" s="35"/>
    </row>
    <row r="108" spans="5:16">
      <c r="E108" s="72"/>
      <c r="F108" s="72"/>
      <c r="G108" s="72"/>
      <c r="H108" s="72"/>
      <c r="I108" s="30"/>
      <c r="J108" s="30"/>
      <c r="K108" s="32"/>
      <c r="L108" s="33"/>
      <c r="M108" s="35"/>
      <c r="N108" s="35"/>
      <c r="O108" s="35"/>
      <c r="P108" s="35"/>
    </row>
    <row r="109" spans="5:16">
      <c r="E109" s="72"/>
      <c r="F109" s="72"/>
      <c r="G109" s="72"/>
      <c r="H109" s="72"/>
      <c r="I109" s="30"/>
      <c r="J109" s="30"/>
      <c r="K109" s="32"/>
      <c r="L109" s="33"/>
      <c r="M109" s="35"/>
      <c r="N109" s="35"/>
      <c r="O109" s="35"/>
      <c r="P109" s="35"/>
    </row>
    <row r="110" spans="5:16">
      <c r="E110" s="72"/>
      <c r="F110" s="72"/>
      <c r="G110" s="72"/>
      <c r="H110" s="72"/>
      <c r="O110" s="35"/>
      <c r="P110" s="35"/>
    </row>
    <row r="111" spans="5:16">
      <c r="E111" s="72"/>
      <c r="F111" s="72"/>
      <c r="G111" s="72"/>
      <c r="H111" s="72"/>
      <c r="O111" s="35"/>
      <c r="P111" s="35"/>
    </row>
    <row r="112" spans="5:16">
      <c r="E112" s="72"/>
      <c r="F112" s="72"/>
      <c r="G112" s="72"/>
      <c r="H112" s="72"/>
      <c r="I112" s="41"/>
      <c r="J112" s="41"/>
      <c r="K112" s="41"/>
      <c r="L112" s="41"/>
      <c r="M112" s="41"/>
      <c r="N112" s="41"/>
      <c r="O112" s="35"/>
      <c r="P112" s="35"/>
    </row>
    <row r="113" spans="1:16">
      <c r="E113" s="72"/>
      <c r="F113" s="72"/>
      <c r="G113" s="72"/>
      <c r="H113" s="72"/>
      <c r="I113" s="74"/>
      <c r="J113" s="74"/>
      <c r="K113" s="74"/>
      <c r="L113" s="74"/>
      <c r="M113" s="74"/>
      <c r="N113" s="71"/>
      <c r="O113" s="35"/>
      <c r="P113" s="35"/>
    </row>
    <row r="114" spans="1:16">
      <c r="A114">
        <v>163.83000000000001</v>
      </c>
      <c r="E114" s="72"/>
      <c r="F114" s="72"/>
      <c r="G114" s="72"/>
      <c r="H114" s="72"/>
      <c r="O114" s="35"/>
      <c r="P114" s="35"/>
    </row>
    <row r="115" spans="1:16">
      <c r="E115" s="72"/>
      <c r="F115" s="72"/>
      <c r="G115" s="72"/>
      <c r="H115" s="72"/>
      <c r="I115" s="30"/>
      <c r="J115" s="30"/>
      <c r="K115" s="32"/>
      <c r="L115" s="33"/>
      <c r="M115" s="35"/>
      <c r="N115" s="35"/>
      <c r="O115" s="35"/>
      <c r="P115" s="35"/>
    </row>
    <row r="116" spans="1:16">
      <c r="E116" s="72"/>
      <c r="F116" s="72"/>
      <c r="G116" s="72"/>
      <c r="H116" s="72"/>
      <c r="I116" s="30"/>
      <c r="J116" s="32"/>
      <c r="K116" s="33"/>
      <c r="L116" s="35"/>
      <c r="M116" s="35"/>
      <c r="N116" s="35"/>
      <c r="O116" s="35"/>
    </row>
    <row r="117" spans="1:16">
      <c r="H117" s="30"/>
      <c r="I117" s="30"/>
      <c r="J117" s="32"/>
      <c r="K117" s="33"/>
      <c r="L117" s="35"/>
      <c r="M117" s="35"/>
      <c r="N117" s="35"/>
      <c r="O117" s="35"/>
    </row>
    <row r="118" spans="1:16">
      <c r="E118" s="41"/>
      <c r="F118" s="41"/>
      <c r="G118" s="41"/>
      <c r="H118" s="38"/>
      <c r="I118" s="38"/>
      <c r="J118" s="38"/>
      <c r="K118" s="38"/>
      <c r="L118" s="27"/>
      <c r="M118" s="35"/>
      <c r="N118" s="35"/>
      <c r="O118" s="35"/>
    </row>
    <row r="119" spans="1:16">
      <c r="E119" s="71"/>
      <c r="F119" s="71"/>
      <c r="G119" s="71"/>
      <c r="H119" s="38"/>
      <c r="I119" s="38"/>
      <c r="J119" s="38"/>
      <c r="K119" s="38"/>
      <c r="L119" s="27"/>
      <c r="M119" s="35"/>
      <c r="N119" s="35"/>
      <c r="O119" s="35"/>
    </row>
    <row r="120" spans="1:16">
      <c r="N120" s="35"/>
      <c r="O120" s="35"/>
    </row>
    <row r="121" spans="1:16">
      <c r="N121" s="35"/>
      <c r="O121" s="35"/>
    </row>
    <row r="122" spans="1:16">
      <c r="N122" s="35"/>
      <c r="O122" s="35"/>
    </row>
    <row r="123" spans="1:16">
      <c r="H123" s="30"/>
      <c r="I123" s="30"/>
      <c r="J123" s="32"/>
      <c r="K123" s="33"/>
      <c r="L123" s="35"/>
      <c r="M123" s="35"/>
      <c r="N123" s="35"/>
      <c r="O123" s="35"/>
    </row>
    <row r="124" spans="1:16">
      <c r="H124" s="30"/>
      <c r="I124" s="30"/>
      <c r="J124" s="32"/>
      <c r="K124" s="33"/>
      <c r="L124" s="35"/>
      <c r="M124" s="35"/>
      <c r="N124" s="35"/>
      <c r="O124" s="35"/>
    </row>
    <row r="125" spans="1:16">
      <c r="H125" s="30"/>
      <c r="I125" s="30"/>
      <c r="J125" s="32"/>
      <c r="K125" s="33"/>
      <c r="L125" s="35"/>
      <c r="M125" s="35"/>
      <c r="N125" s="35"/>
      <c r="O125" s="35"/>
    </row>
    <row r="126" spans="1:16">
      <c r="H126" s="30"/>
      <c r="I126" s="30"/>
      <c r="J126" s="32"/>
      <c r="K126" s="33"/>
      <c r="L126" s="35"/>
      <c r="M126" s="35"/>
      <c r="N126" s="35"/>
      <c r="O126" s="35"/>
    </row>
    <row r="127" spans="1:16">
      <c r="H127" s="30"/>
      <c r="I127" s="30"/>
      <c r="J127" s="32"/>
      <c r="K127" s="33"/>
      <c r="L127" s="35"/>
      <c r="M127" s="35"/>
      <c r="N127" s="35"/>
      <c r="O127" s="35"/>
    </row>
    <row r="128" spans="1:16">
      <c r="H128" s="30"/>
      <c r="I128" s="30"/>
      <c r="J128" s="32"/>
      <c r="K128" s="33"/>
      <c r="L128" s="35"/>
      <c r="M128" s="35"/>
      <c r="N128" s="35"/>
      <c r="O128" s="35"/>
    </row>
    <row r="129" spans="8:15">
      <c r="H129" s="30"/>
      <c r="I129" s="30"/>
      <c r="J129" s="32"/>
      <c r="K129" s="33"/>
      <c r="L129" s="35"/>
      <c r="M129" s="35"/>
      <c r="N129" s="35"/>
      <c r="O129" s="35"/>
    </row>
    <row r="130" spans="8:15">
      <c r="H130" s="30"/>
      <c r="I130" s="30"/>
      <c r="J130" s="32"/>
      <c r="K130" s="33"/>
      <c r="L130" s="35"/>
      <c r="M130" s="35"/>
      <c r="N130" s="35"/>
      <c r="O130" s="35"/>
    </row>
    <row r="131" spans="8:15">
      <c r="H131" s="30"/>
      <c r="I131" s="30"/>
      <c r="J131" s="32"/>
      <c r="K131" s="33"/>
      <c r="L131" s="35"/>
      <c r="M131" s="35"/>
      <c r="N131" s="35"/>
      <c r="O131" s="35"/>
    </row>
    <row r="132" spans="8:15">
      <c r="H132" s="30"/>
      <c r="I132" s="30"/>
      <c r="J132" s="32"/>
      <c r="K132" s="33"/>
      <c r="L132" s="35"/>
      <c r="M132" s="35"/>
      <c r="N132" s="35"/>
      <c r="O132" s="35"/>
    </row>
    <row r="133" spans="8:15">
      <c r="H133" s="30"/>
      <c r="I133" s="30"/>
      <c r="J133" s="32"/>
      <c r="K133" s="33"/>
      <c r="L133" s="35"/>
      <c r="M133" s="35"/>
      <c r="N133" s="35"/>
      <c r="O133" s="35"/>
    </row>
    <row r="134" spans="8:15">
      <c r="H134" s="30"/>
      <c r="I134" s="30"/>
      <c r="J134" s="32"/>
      <c r="K134" s="33"/>
      <c r="L134" s="35"/>
      <c r="M134" s="35"/>
      <c r="N134" s="35"/>
      <c r="O134" s="35"/>
    </row>
    <row r="135" spans="8:15">
      <c r="H135" s="30"/>
      <c r="I135" s="30"/>
      <c r="J135" s="32"/>
      <c r="K135" s="33"/>
      <c r="L135" s="35"/>
      <c r="M135" s="35"/>
      <c r="N135" s="35"/>
      <c r="O135" s="35"/>
    </row>
    <row r="136" spans="8:15">
      <c r="H136" s="30"/>
      <c r="I136" s="30"/>
      <c r="J136" s="32"/>
      <c r="K136" s="33"/>
      <c r="L136" s="35"/>
      <c r="M136" s="35"/>
      <c r="N136" s="35"/>
      <c r="O136" s="35"/>
    </row>
    <row r="137" spans="8:15">
      <c r="H137" s="30"/>
      <c r="I137" s="30"/>
      <c r="J137" s="32"/>
      <c r="K137" s="33"/>
      <c r="L137" s="35"/>
      <c r="M137" s="35"/>
      <c r="N137" s="35"/>
      <c r="O137" s="35"/>
    </row>
    <row r="138" spans="8:15">
      <c r="H138" s="30"/>
      <c r="I138" s="30"/>
      <c r="J138" s="32"/>
      <c r="K138" s="33"/>
      <c r="L138" s="35"/>
      <c r="M138" s="35"/>
      <c r="N138" s="35"/>
      <c r="O138" s="35"/>
    </row>
    <row r="139" spans="8:15">
      <c r="H139" s="30"/>
      <c r="I139" s="30"/>
      <c r="J139" s="32"/>
      <c r="K139" s="33"/>
      <c r="L139" s="35"/>
      <c r="M139" s="35"/>
      <c r="N139" s="35"/>
      <c r="O139" s="35"/>
    </row>
    <row r="140" spans="8:15">
      <c r="H140" s="30"/>
      <c r="I140" s="30"/>
      <c r="J140" s="32"/>
      <c r="K140" s="33"/>
      <c r="L140" s="35"/>
      <c r="M140" s="35"/>
      <c r="N140" s="35"/>
      <c r="O140" s="35"/>
    </row>
    <row r="141" spans="8:15">
      <c r="H141" s="30"/>
      <c r="I141" s="30"/>
      <c r="J141" s="32"/>
      <c r="K141" s="33"/>
      <c r="L141" s="35"/>
      <c r="M141" s="35"/>
      <c r="N141" s="35"/>
      <c r="O141" s="35"/>
    </row>
    <row r="142" spans="8:15">
      <c r="H142" s="30"/>
      <c r="I142" s="30"/>
      <c r="J142" s="32"/>
      <c r="K142" s="33"/>
      <c r="L142" s="35"/>
      <c r="M142" s="35"/>
      <c r="N142" s="35"/>
      <c r="O142" s="35"/>
    </row>
    <row r="143" spans="8:15">
      <c r="H143" s="30"/>
      <c r="I143" s="30"/>
      <c r="J143" s="32"/>
      <c r="K143" s="33"/>
      <c r="L143" s="35"/>
      <c r="M143" s="35"/>
      <c r="N143" s="35"/>
      <c r="O143" s="35"/>
    </row>
    <row r="144" spans="8:15">
      <c r="H144" s="30"/>
      <c r="I144" s="30"/>
      <c r="J144" s="32"/>
      <c r="K144" s="33"/>
      <c r="L144" s="35"/>
      <c r="M144" s="35"/>
      <c r="N144" s="35"/>
      <c r="O144" s="35"/>
    </row>
    <row r="145" spans="8:15">
      <c r="H145" s="30"/>
      <c r="I145" s="30"/>
      <c r="J145" s="32"/>
      <c r="K145" s="33"/>
      <c r="L145" s="35"/>
      <c r="M145" s="35"/>
      <c r="N145" s="35"/>
      <c r="O145" s="35"/>
    </row>
    <row r="146" spans="8:15">
      <c r="H146" s="30"/>
      <c r="I146" s="30"/>
      <c r="J146" s="32"/>
      <c r="K146" s="33"/>
      <c r="L146" s="35"/>
      <c r="M146" s="35"/>
      <c r="N146" s="35"/>
      <c r="O146" s="35"/>
    </row>
    <row r="147" spans="8:15">
      <c r="H147" s="30"/>
      <c r="I147" s="30"/>
      <c r="J147" s="32"/>
      <c r="K147" s="33"/>
      <c r="L147" s="35"/>
      <c r="M147" s="35"/>
      <c r="N147" s="35"/>
      <c r="O147" s="35"/>
    </row>
    <row r="148" spans="8:15">
      <c r="H148" s="30"/>
      <c r="I148" s="30"/>
      <c r="J148" s="32"/>
      <c r="K148" s="33"/>
      <c r="L148" s="35"/>
      <c r="M148" s="35"/>
      <c r="N148" s="35"/>
      <c r="O148" s="35"/>
    </row>
    <row r="149" spans="8:15">
      <c r="H149" s="30"/>
      <c r="I149" s="30"/>
      <c r="J149" s="32"/>
      <c r="K149" s="33"/>
      <c r="L149" s="35"/>
      <c r="M149" s="35"/>
      <c r="N149" s="35"/>
      <c r="O149" s="35"/>
    </row>
    <row r="150" spans="8:15">
      <c r="H150" s="30"/>
      <c r="I150" s="30"/>
      <c r="J150" s="32"/>
      <c r="K150" s="33"/>
      <c r="L150" s="35"/>
      <c r="M150" s="35"/>
      <c r="N150" s="35"/>
      <c r="O150" s="35"/>
    </row>
    <row r="151" spans="8:15">
      <c r="J151" s="32"/>
      <c r="K151" s="33"/>
      <c r="L151" s="35"/>
      <c r="M151" s="35"/>
      <c r="N151" s="35"/>
      <c r="O151" s="35"/>
    </row>
    <row r="152" spans="8:15">
      <c r="H152" s="31"/>
      <c r="I152" s="31"/>
      <c r="J152" s="32"/>
      <c r="K152" s="33"/>
      <c r="L152" s="35"/>
      <c r="M152" s="35"/>
      <c r="N152" s="35"/>
      <c r="O152" s="35"/>
    </row>
    <row r="153" spans="8:15">
      <c r="J153" s="32"/>
      <c r="K153" s="33"/>
      <c r="L153" s="35"/>
      <c r="M153" s="35"/>
      <c r="N153" s="35"/>
      <c r="O153" s="3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12B6-8C86-4593-A5C5-62E355A83E3D}">
  <dimension ref="B2:K58"/>
  <sheetViews>
    <sheetView zoomScaleNormal="100" workbookViewId="0">
      <selection activeCell="G14" sqref="G14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7" t="s">
        <v>158</v>
      </c>
      <c r="C2" s="117"/>
      <c r="D2" s="117"/>
      <c r="E2" s="117"/>
      <c r="F2" s="117"/>
      <c r="G2" s="117"/>
    </row>
    <row r="3" spans="2:8" ht="15" customHeight="1">
      <c r="B3" s="117"/>
      <c r="C3" s="117"/>
      <c r="D3" s="117"/>
      <c r="E3" s="117"/>
      <c r="F3" s="117"/>
      <c r="G3" s="117"/>
    </row>
    <row r="4" spans="2:8">
      <c r="B4" s="68" t="s">
        <v>121</v>
      </c>
    </row>
    <row r="5" spans="2:8">
      <c r="B5" s="67" t="s">
        <v>116</v>
      </c>
      <c r="C5" s="65" t="s">
        <v>115</v>
      </c>
      <c r="D5" s="66" t="s">
        <v>114</v>
      </c>
      <c r="E5" s="66" t="s">
        <v>113</v>
      </c>
      <c r="F5" s="66" t="s">
        <v>112</v>
      </c>
      <c r="G5" s="65" t="s">
        <v>97</v>
      </c>
    </row>
    <row r="6" spans="2:8">
      <c r="B6" s="75" t="s">
        <v>25</v>
      </c>
      <c r="C6" s="76">
        <v>5219536</v>
      </c>
      <c r="D6" s="77"/>
      <c r="E6" s="77">
        <v>14101</v>
      </c>
      <c r="F6" s="77">
        <v>51087</v>
      </c>
      <c r="G6" s="76">
        <f>SUM(C6:F6)</f>
        <v>5284724</v>
      </c>
      <c r="H6" s="82"/>
    </row>
    <row r="7" spans="2:8">
      <c r="B7" s="75" t="s">
        <v>76</v>
      </c>
      <c r="C7" s="76">
        <v>1950154</v>
      </c>
      <c r="D7" s="77"/>
      <c r="E7" s="77">
        <v>101117</v>
      </c>
      <c r="F7" s="77">
        <v>363566</v>
      </c>
      <c r="G7" s="76">
        <f t="shared" ref="G7:G38" si="0">SUM(C7:F7)</f>
        <v>2414837</v>
      </c>
      <c r="H7" s="82"/>
    </row>
    <row r="8" spans="2:8">
      <c r="B8" s="75" t="s">
        <v>68</v>
      </c>
      <c r="C8" s="76">
        <v>2824882</v>
      </c>
      <c r="D8" s="77"/>
      <c r="E8" s="77"/>
      <c r="F8" s="77"/>
      <c r="G8" s="76">
        <f t="shared" si="0"/>
        <v>2824882</v>
      </c>
      <c r="H8" s="82"/>
    </row>
    <row r="9" spans="2:8">
      <c r="B9" s="75" t="s">
        <v>134</v>
      </c>
      <c r="C9" s="76">
        <v>-173110</v>
      </c>
      <c r="D9" s="77">
        <v>552</v>
      </c>
      <c r="E9" s="77"/>
      <c r="F9" s="77"/>
      <c r="G9" s="76">
        <f t="shared" si="0"/>
        <v>-172558</v>
      </c>
      <c r="H9" s="82"/>
    </row>
    <row r="10" spans="2:8">
      <c r="B10" s="75" t="s">
        <v>31</v>
      </c>
      <c r="C10" s="76">
        <v>-77521</v>
      </c>
      <c r="D10" s="77"/>
      <c r="E10" s="77"/>
      <c r="F10" s="77"/>
      <c r="G10" s="76">
        <f t="shared" si="0"/>
        <v>-77521</v>
      </c>
      <c r="H10" s="82"/>
    </row>
    <row r="11" spans="2:8">
      <c r="B11" s="75" t="s">
        <v>32</v>
      </c>
      <c r="C11" s="76">
        <v>-119421</v>
      </c>
      <c r="D11" s="77"/>
      <c r="E11" s="77"/>
      <c r="F11" s="77"/>
      <c r="G11" s="76">
        <f t="shared" si="0"/>
        <v>-119421</v>
      </c>
      <c r="H11" s="82"/>
    </row>
    <row r="12" spans="2:8">
      <c r="B12" s="75" t="s">
        <v>33</v>
      </c>
      <c r="C12" s="76">
        <v>2686587</v>
      </c>
      <c r="D12" s="77"/>
      <c r="E12" s="77">
        <v>68523</v>
      </c>
      <c r="F12" s="77">
        <v>472821</v>
      </c>
      <c r="G12" s="76">
        <f t="shared" si="0"/>
        <v>3227931</v>
      </c>
      <c r="H12" s="82"/>
    </row>
    <row r="13" spans="2:8">
      <c r="B13" s="75" t="s">
        <v>77</v>
      </c>
      <c r="C13" s="76">
        <v>-1389363</v>
      </c>
      <c r="D13" s="77"/>
      <c r="E13" s="77">
        <v>13943</v>
      </c>
      <c r="F13" s="77"/>
      <c r="G13" s="76">
        <f t="shared" si="0"/>
        <v>-1375420</v>
      </c>
      <c r="H13" s="82"/>
    </row>
    <row r="14" spans="2:8">
      <c r="B14" s="75" t="s">
        <v>78</v>
      </c>
      <c r="C14" s="76">
        <v>70417715</v>
      </c>
      <c r="D14" s="77"/>
      <c r="E14" s="77">
        <v>499425</v>
      </c>
      <c r="F14" s="77">
        <v>3894466</v>
      </c>
      <c r="G14" s="76">
        <f t="shared" si="0"/>
        <v>74811606</v>
      </c>
      <c r="H14" s="82"/>
    </row>
    <row r="15" spans="2:8">
      <c r="B15" s="75" t="s">
        <v>38</v>
      </c>
      <c r="C15" s="76">
        <v>-238942</v>
      </c>
      <c r="D15" s="77"/>
      <c r="E15" s="77"/>
      <c r="F15" s="77"/>
      <c r="G15" s="76">
        <f t="shared" si="0"/>
        <v>-238942</v>
      </c>
      <c r="H15" s="82"/>
    </row>
    <row r="16" spans="2:8">
      <c r="B16" s="75" t="s">
        <v>79</v>
      </c>
      <c r="C16" s="76">
        <v>-5100</v>
      </c>
      <c r="D16" s="77"/>
      <c r="E16" s="77"/>
      <c r="F16" s="77"/>
      <c r="G16" s="76">
        <f t="shared" si="0"/>
        <v>-5100</v>
      </c>
      <c r="H16" s="82"/>
    </row>
    <row r="17" spans="2:8">
      <c r="B17" s="75" t="s">
        <v>150</v>
      </c>
      <c r="C17" s="76">
        <v>-25945</v>
      </c>
      <c r="D17" s="77"/>
      <c r="E17" s="77"/>
      <c r="F17" s="77"/>
      <c r="G17" s="76">
        <f t="shared" si="0"/>
        <v>-25945</v>
      </c>
      <c r="H17" s="82"/>
    </row>
    <row r="18" spans="2:8">
      <c r="B18" s="75" t="s">
        <v>151</v>
      </c>
      <c r="C18" s="76">
        <v>-7294</v>
      </c>
      <c r="D18" s="77"/>
      <c r="E18" s="77"/>
      <c r="F18" s="77"/>
      <c r="G18" s="76">
        <f t="shared" si="0"/>
        <v>-7294</v>
      </c>
      <c r="H18" s="82"/>
    </row>
    <row r="19" spans="2:8">
      <c r="B19" s="75" t="s">
        <v>80</v>
      </c>
      <c r="C19" s="76">
        <v>1220584</v>
      </c>
      <c r="D19" s="77">
        <v>21</v>
      </c>
      <c r="E19" s="77"/>
      <c r="F19" s="77"/>
      <c r="G19" s="76">
        <f t="shared" si="0"/>
        <v>1220605</v>
      </c>
      <c r="H19" s="82"/>
    </row>
    <row r="20" spans="2:8">
      <c r="B20" s="75" t="s">
        <v>152</v>
      </c>
      <c r="C20" s="76">
        <v>410966</v>
      </c>
      <c r="D20" s="77"/>
      <c r="E20" s="77"/>
      <c r="F20" s="77"/>
      <c r="G20" s="76">
        <f t="shared" si="0"/>
        <v>410966</v>
      </c>
      <c r="H20" s="82"/>
    </row>
    <row r="21" spans="2:8">
      <c r="B21" s="75" t="s">
        <v>81</v>
      </c>
      <c r="C21" s="76">
        <v>-107535</v>
      </c>
      <c r="D21" s="77"/>
      <c r="E21" s="77"/>
      <c r="F21" s="77"/>
      <c r="G21" s="76">
        <f t="shared" si="0"/>
        <v>-107535</v>
      </c>
      <c r="H21" s="82"/>
    </row>
    <row r="22" spans="2:8">
      <c r="B22" s="75" t="s">
        <v>43</v>
      </c>
      <c r="C22" s="76">
        <v>-973522</v>
      </c>
      <c r="D22" s="77"/>
      <c r="E22" s="77"/>
      <c r="F22" s="77"/>
      <c r="G22" s="76">
        <f t="shared" si="0"/>
        <v>-973522</v>
      </c>
      <c r="H22" s="82"/>
    </row>
    <row r="23" spans="2:8">
      <c r="B23" s="75" t="s">
        <v>44</v>
      </c>
      <c r="C23" s="76">
        <v>-170848</v>
      </c>
      <c r="D23" s="77"/>
      <c r="E23" s="77"/>
      <c r="F23" s="77"/>
      <c r="G23" s="76">
        <f t="shared" si="0"/>
        <v>-170848</v>
      </c>
      <c r="H23" s="82"/>
    </row>
    <row r="24" spans="2:8">
      <c r="B24" s="75" t="s">
        <v>153</v>
      </c>
      <c r="C24" s="76">
        <v>-218220</v>
      </c>
      <c r="D24" s="77"/>
      <c r="E24" s="77"/>
      <c r="F24" s="77"/>
      <c r="G24" s="76">
        <f t="shared" si="0"/>
        <v>-218220</v>
      </c>
      <c r="H24" s="82"/>
    </row>
    <row r="25" spans="2:8">
      <c r="B25" s="75" t="s">
        <v>45</v>
      </c>
      <c r="C25" s="76">
        <v>-565246</v>
      </c>
      <c r="D25" s="77"/>
      <c r="E25" s="77"/>
      <c r="F25" s="77"/>
      <c r="G25" s="76">
        <f t="shared" si="0"/>
        <v>-565246</v>
      </c>
      <c r="H25" s="82"/>
    </row>
    <row r="26" spans="2:8">
      <c r="B26" s="75" t="s">
        <v>46</v>
      </c>
      <c r="C26" s="76">
        <v>-105540</v>
      </c>
      <c r="D26" s="77"/>
      <c r="E26" s="77"/>
      <c r="F26" s="77"/>
      <c r="G26" s="76">
        <f t="shared" si="0"/>
        <v>-105540</v>
      </c>
      <c r="H26" s="82"/>
    </row>
    <row r="27" spans="2:8">
      <c r="B27" s="75" t="s">
        <v>47</v>
      </c>
      <c r="C27" s="76">
        <v>11928728</v>
      </c>
      <c r="D27" s="77"/>
      <c r="E27" s="77">
        <v>8439</v>
      </c>
      <c r="F27" s="77">
        <v>121403</v>
      </c>
      <c r="G27" s="76">
        <f t="shared" si="0"/>
        <v>12058570</v>
      </c>
      <c r="H27" s="82"/>
    </row>
    <row r="28" spans="2:8">
      <c r="B28" s="75" t="s">
        <v>82</v>
      </c>
      <c r="C28" s="76">
        <v>-40146</v>
      </c>
      <c r="D28" s="77"/>
      <c r="E28" s="77"/>
      <c r="F28" s="77"/>
      <c r="G28" s="76">
        <f t="shared" si="0"/>
        <v>-40146</v>
      </c>
      <c r="H28" s="82"/>
    </row>
    <row r="29" spans="2:8">
      <c r="B29" s="75" t="s">
        <v>146</v>
      </c>
      <c r="C29" s="76">
        <v>-684476</v>
      </c>
      <c r="D29" s="77"/>
      <c r="E29" s="77"/>
      <c r="F29" s="77"/>
      <c r="G29" s="76">
        <f t="shared" si="0"/>
        <v>-684476</v>
      </c>
      <c r="H29" s="82"/>
    </row>
    <row r="30" spans="2:8">
      <c r="B30" s="75" t="s">
        <v>50</v>
      </c>
      <c r="C30" s="76">
        <v>-335524</v>
      </c>
      <c r="D30" s="77"/>
      <c r="E30" s="77"/>
      <c r="F30" s="77"/>
      <c r="G30" s="76">
        <f t="shared" si="0"/>
        <v>-335524</v>
      </c>
      <c r="H30" s="82"/>
    </row>
    <row r="31" spans="2:8">
      <c r="B31" s="75" t="s">
        <v>83</v>
      </c>
      <c r="C31" s="76">
        <v>-716584</v>
      </c>
      <c r="D31" s="77"/>
      <c r="E31" s="77">
        <v>72522</v>
      </c>
      <c r="F31" s="77">
        <v>53371</v>
      </c>
      <c r="G31" s="76">
        <f t="shared" si="0"/>
        <v>-590691</v>
      </c>
      <c r="H31" s="82"/>
    </row>
    <row r="32" spans="2:8">
      <c r="B32" s="75" t="s">
        <v>52</v>
      </c>
      <c r="C32" s="76">
        <v>63459</v>
      </c>
      <c r="D32" s="77"/>
      <c r="E32" s="77"/>
      <c r="F32" s="77"/>
      <c r="G32" s="76">
        <f t="shared" si="0"/>
        <v>63459</v>
      </c>
      <c r="H32" s="82"/>
    </row>
    <row r="33" spans="2:11">
      <c r="B33" s="75" t="s">
        <v>135</v>
      </c>
      <c r="C33" s="76">
        <v>183870</v>
      </c>
      <c r="D33" s="77"/>
      <c r="E33" s="77"/>
      <c r="F33" s="77"/>
      <c r="G33" s="76">
        <f t="shared" si="0"/>
        <v>183870</v>
      </c>
      <c r="H33" s="82"/>
    </row>
    <row r="34" spans="2:11">
      <c r="B34" s="75" t="s">
        <v>84</v>
      </c>
      <c r="C34" s="76">
        <v>-355004</v>
      </c>
      <c r="D34" s="77"/>
      <c r="E34" s="77">
        <v>37324</v>
      </c>
      <c r="F34" s="77">
        <v>79745</v>
      </c>
      <c r="G34" s="76">
        <f t="shared" si="0"/>
        <v>-237935</v>
      </c>
      <c r="H34" s="82"/>
    </row>
    <row r="35" spans="2:11">
      <c r="B35" s="75" t="s">
        <v>55</v>
      </c>
      <c r="C35" s="76">
        <v>2340016</v>
      </c>
      <c r="D35" s="77"/>
      <c r="E35" s="77">
        <v>-14229</v>
      </c>
      <c r="F35" s="77"/>
      <c r="G35" s="76">
        <f t="shared" si="0"/>
        <v>2325787</v>
      </c>
      <c r="H35" s="82"/>
    </row>
    <row r="36" spans="2:11">
      <c r="B36" s="75" t="s">
        <v>136</v>
      </c>
      <c r="C36" s="76">
        <v>-452336</v>
      </c>
      <c r="D36" s="77"/>
      <c r="E36" s="77"/>
      <c r="F36" s="77"/>
      <c r="G36" s="76">
        <f t="shared" si="0"/>
        <v>-452336</v>
      </c>
      <c r="H36" s="82"/>
    </row>
    <row r="37" spans="2:11">
      <c r="B37" s="75" t="s">
        <v>125</v>
      </c>
      <c r="C37" s="76">
        <v>-665008</v>
      </c>
      <c r="D37" s="77"/>
      <c r="E37" s="77"/>
      <c r="F37" s="77"/>
      <c r="G37" s="76">
        <f t="shared" si="0"/>
        <v>-665008</v>
      </c>
      <c r="H37" s="82"/>
    </row>
    <row r="38" spans="2:11">
      <c r="B38" s="75" t="s">
        <v>99</v>
      </c>
      <c r="C38" s="76">
        <v>-318086</v>
      </c>
      <c r="D38" s="77"/>
      <c r="E38" s="77"/>
      <c r="F38" s="77"/>
      <c r="G38" s="76">
        <f t="shared" si="0"/>
        <v>-318086</v>
      </c>
      <c r="H38" s="82"/>
    </row>
    <row r="39" spans="2:11">
      <c r="B39" s="75" t="s">
        <v>85</v>
      </c>
      <c r="C39" s="76">
        <v>-1013</v>
      </c>
      <c r="D39" s="77"/>
      <c r="E39" s="77"/>
      <c r="F39" s="77"/>
      <c r="G39" s="76">
        <f t="shared" ref="G39:G53" si="1">SUM(C39:F39)</f>
        <v>-1013</v>
      </c>
      <c r="H39" s="82"/>
    </row>
    <row r="40" spans="2:11">
      <c r="B40" s="75" t="s">
        <v>154</v>
      </c>
      <c r="C40" s="76">
        <v>-462155</v>
      </c>
      <c r="D40" s="77"/>
      <c r="E40" s="77"/>
      <c r="F40" s="77"/>
      <c r="G40" s="76">
        <f t="shared" si="1"/>
        <v>-462155</v>
      </c>
      <c r="H40" s="82"/>
    </row>
    <row r="41" spans="2:11">
      <c r="B41" s="75" t="s">
        <v>69</v>
      </c>
      <c r="C41" s="76">
        <v>-117329</v>
      </c>
      <c r="D41" s="77"/>
      <c r="E41" s="77"/>
      <c r="F41" s="77"/>
      <c r="G41" s="76">
        <f t="shared" si="1"/>
        <v>-117329</v>
      </c>
      <c r="H41" s="82"/>
    </row>
    <row r="42" spans="2:11">
      <c r="B42" s="75" t="s">
        <v>98</v>
      </c>
      <c r="C42" s="76">
        <v>-1943017</v>
      </c>
      <c r="D42" s="77"/>
      <c r="E42" s="77">
        <v>11065</v>
      </c>
      <c r="F42" s="77"/>
      <c r="G42" s="76">
        <f t="shared" si="1"/>
        <v>-1931952</v>
      </c>
      <c r="H42" s="82"/>
    </row>
    <row r="43" spans="2:11">
      <c r="B43" s="75" t="s">
        <v>59</v>
      </c>
      <c r="C43" s="76">
        <v>-44182</v>
      </c>
      <c r="D43" s="77"/>
      <c r="E43" s="77"/>
      <c r="F43" s="77"/>
      <c r="G43" s="76">
        <f t="shared" si="1"/>
        <v>-44182</v>
      </c>
      <c r="H43" s="82"/>
    </row>
    <row r="44" spans="2:11">
      <c r="B44" s="75" t="s">
        <v>60</v>
      </c>
      <c r="C44" s="76">
        <v>715694</v>
      </c>
      <c r="D44" s="77"/>
      <c r="E44" s="77"/>
      <c r="F44" s="77"/>
      <c r="G44" s="76">
        <f t="shared" si="1"/>
        <v>715694</v>
      </c>
      <c r="H44" s="82"/>
    </row>
    <row r="45" spans="2:11">
      <c r="B45" s="75" t="s">
        <v>137</v>
      </c>
      <c r="C45" s="76">
        <v>-228777</v>
      </c>
      <c r="D45" s="77"/>
      <c r="E45" s="77"/>
      <c r="F45" s="77"/>
      <c r="G45" s="76">
        <f t="shared" si="1"/>
        <v>-228777</v>
      </c>
      <c r="H45" s="82"/>
    </row>
    <row r="46" spans="2:11">
      <c r="B46" s="75" t="s">
        <v>138</v>
      </c>
      <c r="C46" s="76">
        <v>404300</v>
      </c>
      <c r="D46" s="77"/>
      <c r="E46" s="77">
        <v>13636</v>
      </c>
      <c r="F46" s="77"/>
      <c r="G46" s="76">
        <f t="shared" si="1"/>
        <v>417936</v>
      </c>
      <c r="H46" s="82"/>
    </row>
    <row r="47" spans="2:11">
      <c r="B47" s="75" t="s">
        <v>63</v>
      </c>
      <c r="C47" s="76">
        <v>-470352</v>
      </c>
      <c r="D47" s="77"/>
      <c r="E47" s="77"/>
      <c r="F47" s="77"/>
      <c r="G47" s="76">
        <f t="shared" si="1"/>
        <v>-470352</v>
      </c>
      <c r="H47" s="82"/>
    </row>
    <row r="48" spans="2:11">
      <c r="B48" s="75" t="s">
        <v>139</v>
      </c>
      <c r="C48" s="76">
        <v>499446</v>
      </c>
      <c r="D48" s="77"/>
      <c r="E48" s="77"/>
      <c r="F48" s="77"/>
      <c r="G48" s="76">
        <f t="shared" si="1"/>
        <v>499446</v>
      </c>
      <c r="H48" s="82"/>
      <c r="K48" s="82"/>
    </row>
    <row r="49" spans="2:11">
      <c r="B49" s="75" t="s">
        <v>155</v>
      </c>
      <c r="C49" s="76">
        <v>-1417161</v>
      </c>
      <c r="D49" s="77"/>
      <c r="E49" s="77"/>
      <c r="F49" s="77"/>
      <c r="G49" s="76">
        <f t="shared" si="1"/>
        <v>-1417161</v>
      </c>
      <c r="H49" s="82"/>
    </row>
    <row r="50" spans="2:11">
      <c r="B50" s="75" t="s">
        <v>156</v>
      </c>
      <c r="C50" s="76">
        <v>5328987</v>
      </c>
      <c r="D50" s="77"/>
      <c r="E50" s="77">
        <v>2850</v>
      </c>
      <c r="F50" s="77"/>
      <c r="G50" s="76">
        <f t="shared" si="1"/>
        <v>5331837</v>
      </c>
      <c r="H50" s="82"/>
    </row>
    <row r="51" spans="2:11">
      <c r="B51" s="75" t="s">
        <v>128</v>
      </c>
      <c r="C51" s="75">
        <v>-5250242</v>
      </c>
      <c r="D51" s="75"/>
      <c r="E51" s="75">
        <v>47098</v>
      </c>
      <c r="F51" s="75">
        <v>66807</v>
      </c>
      <c r="G51" s="76">
        <f t="shared" si="1"/>
        <v>-5136337</v>
      </c>
      <c r="H51" s="82"/>
    </row>
    <row r="52" spans="2:11">
      <c r="B52" s="75" t="s">
        <v>70</v>
      </c>
      <c r="C52" s="75">
        <v>-930180</v>
      </c>
      <c r="D52" s="75"/>
      <c r="E52" s="75"/>
      <c r="F52" s="75"/>
      <c r="G52" s="76">
        <f t="shared" si="1"/>
        <v>-930180</v>
      </c>
      <c r="H52" s="82"/>
    </row>
    <row r="53" spans="2:11">
      <c r="B53" s="75" t="s">
        <v>157</v>
      </c>
      <c r="C53" s="75">
        <v>-2302644</v>
      </c>
      <c r="D53" s="75"/>
      <c r="E53" s="75">
        <v>63783</v>
      </c>
      <c r="F53" s="75">
        <v>93945</v>
      </c>
      <c r="G53" s="76">
        <f t="shared" si="1"/>
        <v>-2144916</v>
      </c>
      <c r="H53" s="82"/>
    </row>
    <row r="54" spans="2:11">
      <c r="B54" s="55" t="s">
        <v>118</v>
      </c>
      <c r="C54" s="43">
        <f>SUM(C6:C53)</f>
        <v>85283101</v>
      </c>
      <c r="D54" s="43">
        <f>SUM(D6:D53)</f>
        <v>573</v>
      </c>
      <c r="E54" s="43">
        <f>SUM(E6:E53)</f>
        <v>939597</v>
      </c>
      <c r="F54" s="43">
        <f>SUM(F6:F53)</f>
        <v>5197211</v>
      </c>
      <c r="G54" s="43">
        <f>SUM(G6:G53)</f>
        <v>91420482</v>
      </c>
      <c r="H54" s="82"/>
    </row>
    <row r="55" spans="2:11">
      <c r="B55" s="57" t="s">
        <v>96</v>
      </c>
      <c r="C55" s="48"/>
      <c r="D55" s="56"/>
      <c r="E55" s="48"/>
      <c r="F55" s="56"/>
      <c r="G55" s="48"/>
      <c r="H55" s="82"/>
    </row>
    <row r="56" spans="2:11">
      <c r="B56" s="55" t="s">
        <v>95</v>
      </c>
      <c r="C56" s="54">
        <f>SUM(C54:C55)</f>
        <v>85283101</v>
      </c>
      <c r="D56" s="54">
        <f t="shared" ref="D56:G56" si="2">SUM(D54:D55)</f>
        <v>573</v>
      </c>
      <c r="E56" s="54">
        <f t="shared" si="2"/>
        <v>939597</v>
      </c>
      <c r="F56" s="54">
        <f t="shared" si="2"/>
        <v>5197211</v>
      </c>
      <c r="G56" s="54">
        <f t="shared" si="2"/>
        <v>91420482</v>
      </c>
      <c r="H56" s="82"/>
    </row>
    <row r="57" spans="2:11">
      <c r="B57" s="52" t="s">
        <v>94</v>
      </c>
      <c r="C57" s="48"/>
      <c r="D57" s="78"/>
      <c r="E57" s="48"/>
      <c r="F57" s="79"/>
      <c r="G57" s="48">
        <v>186058000</v>
      </c>
      <c r="H57" s="82"/>
    </row>
    <row r="58" spans="2:11">
      <c r="B58" s="47" t="s">
        <v>118</v>
      </c>
      <c r="C58" s="80"/>
      <c r="D58" s="81"/>
      <c r="E58" s="80"/>
      <c r="F58" s="81"/>
      <c r="G58" s="43">
        <f>SUM(G56:G57)</f>
        <v>277478482</v>
      </c>
      <c r="H58" s="88"/>
      <c r="K58" s="82"/>
    </row>
  </sheetData>
  <mergeCells count="1">
    <mergeCell ref="B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60"/>
  <sheetViews>
    <sheetView topLeftCell="A22" workbookViewId="0">
      <selection activeCell="K64" sqref="K64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7" t="s">
        <v>149</v>
      </c>
      <c r="C2" s="117"/>
      <c r="D2" s="117"/>
      <c r="E2" s="117"/>
      <c r="F2" s="117"/>
      <c r="G2" s="117"/>
    </row>
    <row r="3" spans="2:8" ht="15" customHeight="1">
      <c r="B3" s="117"/>
      <c r="C3" s="117"/>
      <c r="D3" s="117"/>
      <c r="E3" s="117"/>
      <c r="F3" s="117"/>
      <c r="G3" s="117"/>
    </row>
    <row r="4" spans="2:8">
      <c r="B4" s="68" t="s">
        <v>121</v>
      </c>
    </row>
    <row r="5" spans="2:8">
      <c r="B5" s="67" t="s">
        <v>116</v>
      </c>
      <c r="C5" s="65" t="s">
        <v>115</v>
      </c>
      <c r="D5" s="66" t="s">
        <v>114</v>
      </c>
      <c r="E5" s="66" t="s">
        <v>113</v>
      </c>
      <c r="F5" s="66" t="s">
        <v>112</v>
      </c>
      <c r="G5" s="65" t="s">
        <v>97</v>
      </c>
    </row>
    <row r="6" spans="2:8">
      <c r="B6" s="75" t="s">
        <v>25</v>
      </c>
      <c r="C6" s="76">
        <v>4442546</v>
      </c>
      <c r="D6" s="77"/>
      <c r="E6" s="77">
        <v>13158</v>
      </c>
      <c r="F6" s="77">
        <v>49718</v>
      </c>
      <c r="G6" s="76">
        <f>SUM(C6:F6)</f>
        <v>4505422</v>
      </c>
      <c r="H6" s="82"/>
    </row>
    <row r="7" spans="2:8">
      <c r="B7" s="75" t="s">
        <v>142</v>
      </c>
      <c r="C7" s="76">
        <v>-15575</v>
      </c>
      <c r="D7" s="77"/>
      <c r="E7" s="77"/>
      <c r="F7" s="77"/>
      <c r="G7" s="76">
        <f t="shared" ref="G7:G43" si="0">SUM(C7:F7)</f>
        <v>-15575</v>
      </c>
      <c r="H7" s="82"/>
    </row>
    <row r="8" spans="2:8">
      <c r="B8" s="75" t="s">
        <v>76</v>
      </c>
      <c r="C8" s="76">
        <v>-1536020</v>
      </c>
      <c r="D8" s="77"/>
      <c r="E8" s="77">
        <v>215463</v>
      </c>
      <c r="F8" s="77">
        <v>386231</v>
      </c>
      <c r="G8" s="76">
        <f t="shared" si="0"/>
        <v>-934326</v>
      </c>
      <c r="H8" s="82"/>
    </row>
    <row r="9" spans="2:8">
      <c r="B9" s="75" t="s">
        <v>68</v>
      </c>
      <c r="C9" s="76">
        <v>3077241</v>
      </c>
      <c r="D9" s="77"/>
      <c r="E9" s="77"/>
      <c r="F9" s="77"/>
      <c r="G9" s="76">
        <f t="shared" si="0"/>
        <v>3077241</v>
      </c>
      <c r="H9" s="82"/>
    </row>
    <row r="10" spans="2:8">
      <c r="B10" s="75" t="s">
        <v>30</v>
      </c>
      <c r="C10" s="76">
        <v>-243674</v>
      </c>
      <c r="D10" s="77"/>
      <c r="E10" s="77">
        <v>-4597</v>
      </c>
      <c r="F10" s="77"/>
      <c r="G10" s="76">
        <f t="shared" si="0"/>
        <v>-248271</v>
      </c>
      <c r="H10" s="82"/>
    </row>
    <row r="11" spans="2:8">
      <c r="B11" s="75" t="str">
        <f>'[1]Rapportering av betalinger'!$A$13</f>
        <v>Chrysaor Norge AS</v>
      </c>
      <c r="C11" s="76">
        <v>-124617</v>
      </c>
      <c r="D11" s="77"/>
      <c r="E11" s="77"/>
      <c r="F11" s="77"/>
      <c r="G11" s="76">
        <f t="shared" si="0"/>
        <v>-124617</v>
      </c>
      <c r="H11" s="82"/>
    </row>
    <row r="12" spans="2:8">
      <c r="B12" s="75" t="s">
        <v>32</v>
      </c>
      <c r="C12" s="76">
        <v>-139405</v>
      </c>
      <c r="D12" s="77"/>
      <c r="E12" s="77"/>
      <c r="F12" s="77"/>
      <c r="G12" s="76">
        <f t="shared" si="0"/>
        <v>-139405</v>
      </c>
      <c r="H12" s="82"/>
    </row>
    <row r="13" spans="2:8">
      <c r="B13" s="75" t="s">
        <v>33</v>
      </c>
      <c r="C13" s="76">
        <v>3859667</v>
      </c>
      <c r="D13" s="77"/>
      <c r="E13" s="77">
        <v>68523</v>
      </c>
      <c r="F13" s="77">
        <v>459438</v>
      </c>
      <c r="G13" s="76">
        <f t="shared" si="0"/>
        <v>4387628</v>
      </c>
      <c r="H13" s="82"/>
    </row>
    <row r="14" spans="2:8">
      <c r="B14" s="75" t="s">
        <v>77</v>
      </c>
      <c r="C14" s="76">
        <v>-1515158</v>
      </c>
      <c r="D14" s="77"/>
      <c r="E14" s="77">
        <v>36777</v>
      </c>
      <c r="F14" s="77"/>
      <c r="G14" s="76">
        <f t="shared" si="0"/>
        <v>-1478381</v>
      </c>
      <c r="H14" s="82"/>
    </row>
    <row r="15" spans="2:8">
      <c r="B15" s="75" t="s">
        <v>124</v>
      </c>
      <c r="C15" s="76">
        <v>-508478</v>
      </c>
      <c r="D15" s="77"/>
      <c r="E15" s="77"/>
      <c r="F15" s="77"/>
      <c r="G15" s="76">
        <f t="shared" si="0"/>
        <v>-508478</v>
      </c>
      <c r="H15" s="82"/>
    </row>
    <row r="16" spans="2:8">
      <c r="B16" s="75" t="s">
        <v>143</v>
      </c>
      <c r="C16" s="76">
        <v>426955</v>
      </c>
      <c r="D16" s="77"/>
      <c r="E16" s="77"/>
      <c r="F16" s="77"/>
      <c r="G16" s="76">
        <f t="shared" si="0"/>
        <v>426955</v>
      </c>
      <c r="H16" s="82"/>
    </row>
    <row r="17" spans="2:8">
      <c r="B17" s="75" t="s">
        <v>144</v>
      </c>
      <c r="C17" s="76">
        <v>-35238</v>
      </c>
      <c r="D17" s="77"/>
      <c r="E17" s="77"/>
      <c r="F17" s="77"/>
      <c r="G17" s="76">
        <f t="shared" si="0"/>
        <v>-35238</v>
      </c>
      <c r="H17" s="82"/>
    </row>
    <row r="18" spans="2:8">
      <c r="B18" s="75" t="s">
        <v>35</v>
      </c>
      <c r="C18" s="76">
        <v>-542767</v>
      </c>
      <c r="D18" s="77"/>
      <c r="E18" s="77"/>
      <c r="F18" s="77"/>
      <c r="G18" s="76">
        <f t="shared" si="0"/>
        <v>-542767</v>
      </c>
      <c r="H18" s="82"/>
    </row>
    <row r="19" spans="2:8">
      <c r="B19" s="75" t="s">
        <v>78</v>
      </c>
      <c r="C19" s="76">
        <v>24422319</v>
      </c>
      <c r="D19" s="77"/>
      <c r="E19" s="77">
        <v>699966</v>
      </c>
      <c r="F19" s="77">
        <v>4278212</v>
      </c>
      <c r="G19" s="76">
        <f t="shared" si="0"/>
        <v>29400497</v>
      </c>
      <c r="H19" s="82"/>
    </row>
    <row r="20" spans="2:8">
      <c r="B20" s="75" t="s">
        <v>105</v>
      </c>
      <c r="C20" s="76">
        <v>-5243548</v>
      </c>
      <c r="D20" s="77"/>
      <c r="E20" s="77"/>
      <c r="F20" s="77"/>
      <c r="G20" s="76">
        <f t="shared" si="0"/>
        <v>-5243548</v>
      </c>
      <c r="H20" s="82"/>
    </row>
    <row r="21" spans="2:8">
      <c r="B21" s="75" t="s">
        <v>145</v>
      </c>
      <c r="C21" s="76">
        <v>-1860</v>
      </c>
      <c r="D21" s="77"/>
      <c r="E21" s="77"/>
      <c r="F21" s="77"/>
      <c r="G21" s="76">
        <f t="shared" si="0"/>
        <v>-1860</v>
      </c>
      <c r="H21" s="82"/>
    </row>
    <row r="22" spans="2:8">
      <c r="B22" s="75" t="s">
        <v>41</v>
      </c>
      <c r="C22" s="76">
        <v>-639263</v>
      </c>
      <c r="D22" s="77"/>
      <c r="E22" s="77"/>
      <c r="F22" s="77"/>
      <c r="G22" s="76">
        <f t="shared" si="0"/>
        <v>-639263</v>
      </c>
      <c r="H22" s="82"/>
    </row>
    <row r="23" spans="2:8">
      <c r="B23" s="75" t="s">
        <v>80</v>
      </c>
      <c r="C23" s="76">
        <v>329090</v>
      </c>
      <c r="D23" s="77"/>
      <c r="E23" s="77">
        <v>2069</v>
      </c>
      <c r="F23" s="77"/>
      <c r="G23" s="76">
        <f t="shared" si="0"/>
        <v>331159</v>
      </c>
      <c r="H23" s="82"/>
    </row>
    <row r="24" spans="2:8">
      <c r="B24" s="75" t="s">
        <v>81</v>
      </c>
      <c r="C24" s="76">
        <v>-237979</v>
      </c>
      <c r="D24" s="77"/>
      <c r="E24" s="77"/>
      <c r="F24" s="77"/>
      <c r="G24" s="76">
        <f t="shared" si="0"/>
        <v>-237979</v>
      </c>
      <c r="H24" s="82"/>
    </row>
    <row r="25" spans="2:8">
      <c r="B25" s="75" t="s">
        <v>43</v>
      </c>
      <c r="C25" s="76">
        <v>-816449</v>
      </c>
      <c r="D25" s="77"/>
      <c r="E25" s="77"/>
      <c r="F25" s="77"/>
      <c r="G25" s="76">
        <f t="shared" si="0"/>
        <v>-816449</v>
      </c>
      <c r="H25" s="82"/>
    </row>
    <row r="26" spans="2:8">
      <c r="B26" s="75" t="s">
        <v>44</v>
      </c>
      <c r="C26" s="76">
        <v>-167716</v>
      </c>
      <c r="D26" s="77"/>
      <c r="E26" s="77"/>
      <c r="F26" s="77"/>
      <c r="G26" s="76">
        <f t="shared" si="0"/>
        <v>-167716</v>
      </c>
      <c r="H26" s="82"/>
    </row>
    <row r="27" spans="2:8">
      <c r="B27" s="75" t="s">
        <v>141</v>
      </c>
      <c r="C27" s="76">
        <v>-2204</v>
      </c>
      <c r="D27" s="77"/>
      <c r="E27" s="77"/>
      <c r="F27" s="77"/>
      <c r="G27" s="76">
        <f t="shared" si="0"/>
        <v>-2204</v>
      </c>
      <c r="H27" s="82"/>
    </row>
    <row r="28" spans="2:8">
      <c r="B28" s="75" t="s">
        <v>46</v>
      </c>
      <c r="C28" s="76">
        <v>-108987</v>
      </c>
      <c r="D28" s="77"/>
      <c r="E28" s="77"/>
      <c r="F28" s="77"/>
      <c r="G28" s="76">
        <f t="shared" si="0"/>
        <v>-108987</v>
      </c>
      <c r="H28" s="82"/>
    </row>
    <row r="29" spans="2:8">
      <c r="B29" s="75" t="s">
        <v>47</v>
      </c>
      <c r="C29" s="76">
        <v>4065934</v>
      </c>
      <c r="D29" s="77"/>
      <c r="E29" s="77">
        <v>168913</v>
      </c>
      <c r="F29" s="77">
        <v>105862</v>
      </c>
      <c r="G29" s="76">
        <f t="shared" si="0"/>
        <v>4340709</v>
      </c>
      <c r="H29" s="82"/>
    </row>
    <row r="30" spans="2:8">
      <c r="B30" s="75" t="s">
        <v>82</v>
      </c>
      <c r="C30" s="76">
        <v>-73634</v>
      </c>
      <c r="D30" s="77"/>
      <c r="E30" s="77"/>
      <c r="F30" s="77"/>
      <c r="G30" s="76">
        <f t="shared" si="0"/>
        <v>-73634</v>
      </c>
      <c r="H30" s="82"/>
    </row>
    <row r="31" spans="2:8">
      <c r="B31" s="75" t="s">
        <v>146</v>
      </c>
      <c r="C31" s="76">
        <v>-304434</v>
      </c>
      <c r="D31" s="77"/>
      <c r="E31" s="77"/>
      <c r="F31" s="77"/>
      <c r="G31" s="76">
        <f t="shared" si="0"/>
        <v>-304434</v>
      </c>
      <c r="H31" s="82"/>
    </row>
    <row r="32" spans="2:8">
      <c r="B32" s="75" t="s">
        <v>49</v>
      </c>
      <c r="C32" s="76">
        <v>-66132</v>
      </c>
      <c r="D32" s="77"/>
      <c r="E32" s="77"/>
      <c r="F32" s="77"/>
      <c r="G32" s="76">
        <f t="shared" si="0"/>
        <v>-66132</v>
      </c>
      <c r="H32" s="82"/>
    </row>
    <row r="33" spans="2:8">
      <c r="B33" s="75" t="s">
        <v>50</v>
      </c>
      <c r="C33" s="76">
        <v>-615837</v>
      </c>
      <c r="D33" s="77"/>
      <c r="E33" s="77">
        <v>-1611</v>
      </c>
      <c r="F33" s="77"/>
      <c r="G33" s="76">
        <f t="shared" si="0"/>
        <v>-617448</v>
      </c>
      <c r="H33" s="82"/>
    </row>
    <row r="34" spans="2:8">
      <c r="B34" s="75" t="s">
        <v>147</v>
      </c>
      <c r="C34" s="76">
        <v>-6914</v>
      </c>
      <c r="D34" s="77"/>
      <c r="E34" s="77"/>
      <c r="F34" s="77"/>
      <c r="G34" s="76">
        <f t="shared" si="0"/>
        <v>-6914</v>
      </c>
      <c r="H34" s="82"/>
    </row>
    <row r="35" spans="2:8">
      <c r="B35" s="75" t="s">
        <v>83</v>
      </c>
      <c r="C35" s="76">
        <v>-313156</v>
      </c>
      <c r="D35" s="77"/>
      <c r="E35" s="77">
        <v>57768</v>
      </c>
      <c r="F35" s="77">
        <v>53755</v>
      </c>
      <c r="G35" s="76">
        <f t="shared" si="0"/>
        <v>-201633</v>
      </c>
      <c r="H35" s="82"/>
    </row>
    <row r="36" spans="2:8">
      <c r="B36" s="75" t="s">
        <v>52</v>
      </c>
      <c r="C36" s="76">
        <v>116690</v>
      </c>
      <c r="D36" s="77"/>
      <c r="E36" s="77"/>
      <c r="F36" s="77"/>
      <c r="G36" s="76">
        <f t="shared" si="0"/>
        <v>116690</v>
      </c>
      <c r="H36" s="82"/>
    </row>
    <row r="37" spans="2:8">
      <c r="B37" s="75" t="s">
        <v>135</v>
      </c>
      <c r="C37" s="76">
        <v>162896</v>
      </c>
      <c r="D37" s="77"/>
      <c r="E37" s="77"/>
      <c r="F37" s="77"/>
      <c r="G37" s="76">
        <f t="shared" si="0"/>
        <v>162896</v>
      </c>
      <c r="H37" s="82"/>
    </row>
    <row r="38" spans="2:8">
      <c r="B38" s="75" t="s">
        <v>84</v>
      </c>
      <c r="C38" s="76">
        <v>-165807</v>
      </c>
      <c r="D38" s="77"/>
      <c r="E38" s="77">
        <v>25064</v>
      </c>
      <c r="F38" s="77">
        <v>73161</v>
      </c>
      <c r="G38" s="76">
        <f t="shared" si="0"/>
        <v>-67582</v>
      </c>
      <c r="H38" s="82"/>
    </row>
    <row r="39" spans="2:8">
      <c r="B39" s="75" t="s">
        <v>55</v>
      </c>
      <c r="C39" s="76">
        <v>651690</v>
      </c>
      <c r="D39" s="77"/>
      <c r="E39" s="77">
        <v>32411</v>
      </c>
      <c r="F39" s="77"/>
      <c r="G39" s="76">
        <f t="shared" si="0"/>
        <v>684101</v>
      </c>
      <c r="H39" s="82"/>
    </row>
    <row r="40" spans="2:8">
      <c r="B40" s="75" t="s">
        <v>136</v>
      </c>
      <c r="C40" s="76">
        <v>-285591</v>
      </c>
      <c r="D40" s="77"/>
      <c r="E40" s="77"/>
      <c r="F40" s="77"/>
      <c r="G40" s="76">
        <f t="shared" si="0"/>
        <v>-285591</v>
      </c>
      <c r="H40" s="82"/>
    </row>
    <row r="41" spans="2:8">
      <c r="B41" s="75" t="s">
        <v>125</v>
      </c>
      <c r="C41" s="76">
        <v>-449568</v>
      </c>
      <c r="D41" s="77"/>
      <c r="E41" s="77"/>
      <c r="F41" s="77"/>
      <c r="G41" s="76">
        <f t="shared" si="0"/>
        <v>-449568</v>
      </c>
      <c r="H41" s="82"/>
    </row>
    <row r="42" spans="2:8">
      <c r="B42" s="75" t="s">
        <v>57</v>
      </c>
      <c r="C42" s="76">
        <v>-145554</v>
      </c>
      <c r="D42" s="77"/>
      <c r="E42" s="77"/>
      <c r="F42" s="77"/>
      <c r="G42" s="76">
        <f t="shared" si="0"/>
        <v>-145554</v>
      </c>
      <c r="H42" s="82"/>
    </row>
    <row r="43" spans="2:8">
      <c r="B43" s="75" t="s">
        <v>58</v>
      </c>
      <c r="C43" s="76">
        <v>-754099</v>
      </c>
      <c r="D43" s="77">
        <v>597</v>
      </c>
      <c r="E43" s="77"/>
      <c r="F43" s="77"/>
      <c r="G43" s="76">
        <f t="shared" si="0"/>
        <v>-753502</v>
      </c>
      <c r="H43" s="82"/>
    </row>
    <row r="44" spans="2:8">
      <c r="B44" s="75" t="s">
        <v>98</v>
      </c>
      <c r="C44" s="76">
        <v>-1051129</v>
      </c>
      <c r="D44" s="77"/>
      <c r="E44" s="77">
        <v>11065</v>
      </c>
      <c r="F44" s="77">
        <v>11100</v>
      </c>
      <c r="G44" s="76">
        <f t="shared" ref="G44:G55" si="1">SUM(C44:F44)</f>
        <v>-1028964</v>
      </c>
      <c r="H44" s="82"/>
    </row>
    <row r="45" spans="2:8">
      <c r="B45" s="75" t="s">
        <v>59</v>
      </c>
      <c r="C45" s="76">
        <v>-68397</v>
      </c>
      <c r="D45" s="77"/>
      <c r="E45" s="77"/>
      <c r="F45" s="77"/>
      <c r="G45" s="76">
        <f t="shared" si="1"/>
        <v>-68397</v>
      </c>
      <c r="H45" s="82"/>
    </row>
    <row r="46" spans="2:8">
      <c r="B46" s="75" t="s">
        <v>60</v>
      </c>
      <c r="C46" s="76">
        <v>811874</v>
      </c>
      <c r="D46" s="77"/>
      <c r="E46" s="77"/>
      <c r="F46" s="77"/>
      <c r="G46" s="76">
        <f t="shared" si="1"/>
        <v>811874</v>
      </c>
      <c r="H46" s="82"/>
    </row>
    <row r="47" spans="2:8">
      <c r="B47" s="75" t="s">
        <v>61</v>
      </c>
      <c r="C47" s="76">
        <v>-128222</v>
      </c>
      <c r="D47" s="77"/>
      <c r="E47" s="77"/>
      <c r="F47" s="77"/>
      <c r="G47" s="76">
        <f t="shared" si="1"/>
        <v>-128222</v>
      </c>
      <c r="H47" s="82"/>
    </row>
    <row r="48" spans="2:8">
      <c r="B48" s="75" t="s">
        <v>137</v>
      </c>
      <c r="C48" s="76">
        <v>-45698</v>
      </c>
      <c r="D48" s="77"/>
      <c r="E48" s="77"/>
      <c r="F48" s="77"/>
      <c r="G48" s="76">
        <f t="shared" si="1"/>
        <v>-45698</v>
      </c>
      <c r="H48" s="82"/>
    </row>
    <row r="49" spans="2:11">
      <c r="B49" s="75" t="s">
        <v>138</v>
      </c>
      <c r="C49" s="76">
        <v>495886</v>
      </c>
      <c r="D49" s="77"/>
      <c r="E49" s="77">
        <v>5438</v>
      </c>
      <c r="F49" s="77"/>
      <c r="G49" s="76">
        <f t="shared" si="1"/>
        <v>501324</v>
      </c>
      <c r="H49" s="82"/>
    </row>
    <row r="50" spans="2:11">
      <c r="B50" s="75" t="s">
        <v>63</v>
      </c>
      <c r="C50" s="76">
        <v>-334244</v>
      </c>
      <c r="D50" s="77"/>
      <c r="E50" s="77"/>
      <c r="F50" s="77"/>
      <c r="G50" s="76">
        <f t="shared" si="1"/>
        <v>-334244</v>
      </c>
      <c r="H50" s="82"/>
    </row>
    <row r="51" spans="2:11">
      <c r="B51" s="75" t="s">
        <v>139</v>
      </c>
      <c r="C51" s="76">
        <v>1244199</v>
      </c>
      <c r="D51" s="77"/>
      <c r="E51" s="77">
        <v>5661</v>
      </c>
      <c r="F51" s="77"/>
      <c r="G51" s="76">
        <f t="shared" si="1"/>
        <v>1249860</v>
      </c>
      <c r="H51" s="82"/>
    </row>
    <row r="52" spans="2:11">
      <c r="B52" s="75" t="s">
        <v>64</v>
      </c>
      <c r="C52" s="76">
        <v>4269792</v>
      </c>
      <c r="D52" s="77"/>
      <c r="E52" s="77">
        <v>-17759</v>
      </c>
      <c r="F52" s="77"/>
      <c r="G52" s="76">
        <f t="shared" si="1"/>
        <v>4252033</v>
      </c>
      <c r="H52" s="82"/>
    </row>
    <row r="53" spans="2:11">
      <c r="B53" s="75" t="s">
        <v>128</v>
      </c>
      <c r="C53" s="76">
        <v>3738988</v>
      </c>
      <c r="D53" s="77"/>
      <c r="E53" s="77">
        <v>28549</v>
      </c>
      <c r="F53" s="77">
        <v>93468</v>
      </c>
      <c r="G53" s="76">
        <f t="shared" si="1"/>
        <v>3861005</v>
      </c>
      <c r="H53" s="82"/>
    </row>
    <row r="54" spans="2:11">
      <c r="B54" s="75" t="s">
        <v>70</v>
      </c>
      <c r="C54" s="76">
        <v>-775805</v>
      </c>
      <c r="D54" s="77"/>
      <c r="E54" s="77">
        <v>7956</v>
      </c>
      <c r="F54" s="77"/>
      <c r="G54" s="76">
        <f t="shared" si="1"/>
        <v>-767849</v>
      </c>
      <c r="H54" s="82"/>
      <c r="J54" s="82"/>
    </row>
    <row r="55" spans="2:11">
      <c r="B55" s="75" t="s">
        <v>67</v>
      </c>
      <c r="C55" s="76">
        <v>-5832911</v>
      </c>
      <c r="D55" s="77"/>
      <c r="E55" s="77">
        <v>62821</v>
      </c>
      <c r="F55" s="77">
        <v>90701</v>
      </c>
      <c r="G55" s="76">
        <f t="shared" si="1"/>
        <v>-5679389</v>
      </c>
      <c r="H55" s="82"/>
    </row>
    <row r="56" spans="2:11">
      <c r="B56" s="55" t="s">
        <v>118</v>
      </c>
      <c r="C56" s="43">
        <f>SUM(C6:C55)</f>
        <v>28819697</v>
      </c>
      <c r="D56" s="54">
        <f>SUM(D6:D55)</f>
        <v>597</v>
      </c>
      <c r="E56" s="43">
        <f>SUM(E6:E55)</f>
        <v>1417635</v>
      </c>
      <c r="F56" s="54">
        <f>SUM(F6:F55)</f>
        <v>5601646</v>
      </c>
      <c r="G56" s="43">
        <f>SUM(G6:G55)</f>
        <v>35839575</v>
      </c>
    </row>
    <row r="57" spans="2:11">
      <c r="B57" s="57" t="s">
        <v>96</v>
      </c>
      <c r="C57" s="48"/>
      <c r="D57" s="56"/>
      <c r="E57" s="48"/>
      <c r="F57" s="56"/>
      <c r="G57" s="48"/>
    </row>
    <row r="58" spans="2:11">
      <c r="B58" s="55" t="s">
        <v>95</v>
      </c>
      <c r="C58" s="43"/>
      <c r="D58" s="54">
        <f>SUM(D56:D57)</f>
        <v>597</v>
      </c>
      <c r="E58" s="54">
        <f>SUM(E56:E57)</f>
        <v>1417635</v>
      </c>
      <c r="F58" s="54">
        <f>SUM(F56:F57)</f>
        <v>5601646</v>
      </c>
      <c r="G58" s="43">
        <f>SUM(G56+D57)</f>
        <v>35839575</v>
      </c>
    </row>
    <row r="59" spans="2:11">
      <c r="B59" s="52" t="s">
        <v>94</v>
      </c>
      <c r="C59" s="48"/>
      <c r="D59" s="78"/>
      <c r="E59" s="48"/>
      <c r="F59" s="79"/>
      <c r="G59" s="48">
        <v>58711000</v>
      </c>
    </row>
    <row r="60" spans="2:11">
      <c r="B60" s="47" t="s">
        <v>118</v>
      </c>
      <c r="C60" s="80"/>
      <c r="D60" s="81"/>
      <c r="E60" s="80"/>
      <c r="F60" s="81"/>
      <c r="G60" s="43">
        <f>SUM(G58:G59)</f>
        <v>94550575</v>
      </c>
      <c r="K60" s="82"/>
    </row>
  </sheetData>
  <mergeCells count="1">
    <mergeCell ref="B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63"/>
  <sheetViews>
    <sheetView topLeftCell="A13" workbookViewId="0">
      <selection activeCell="J53" sqref="J53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7" t="s">
        <v>148</v>
      </c>
      <c r="C2" s="117"/>
      <c r="D2" s="117"/>
      <c r="E2" s="117"/>
      <c r="F2" s="117"/>
      <c r="G2" s="117"/>
    </row>
    <row r="3" spans="2:8" ht="15" customHeight="1">
      <c r="B3" s="117"/>
      <c r="C3" s="117"/>
      <c r="D3" s="117"/>
      <c r="E3" s="117"/>
      <c r="F3" s="117"/>
      <c r="G3" s="117"/>
    </row>
    <row r="4" spans="2:8">
      <c r="B4" s="68" t="s">
        <v>121</v>
      </c>
    </row>
    <row r="5" spans="2:8">
      <c r="B5" s="67" t="s">
        <v>116</v>
      </c>
      <c r="C5" s="65" t="s">
        <v>115</v>
      </c>
      <c r="D5" s="66" t="s">
        <v>114</v>
      </c>
      <c r="E5" s="66" t="s">
        <v>113</v>
      </c>
      <c r="F5" s="66" t="s">
        <v>112</v>
      </c>
      <c r="G5" s="65" t="s">
        <v>97</v>
      </c>
    </row>
    <row r="6" spans="2:8">
      <c r="B6" s="75" t="s">
        <v>25</v>
      </c>
      <c r="C6" s="76">
        <v>9664974</v>
      </c>
      <c r="D6" s="77"/>
      <c r="E6" s="77">
        <v>7176</v>
      </c>
      <c r="F6" s="77">
        <v>47749</v>
      </c>
      <c r="G6" s="76">
        <f t="shared" ref="G6:G45" si="0">SUM(C6:F6)</f>
        <v>9719899</v>
      </c>
      <c r="H6" s="82"/>
    </row>
    <row r="7" spans="2:8">
      <c r="B7" s="75" t="s">
        <v>133</v>
      </c>
      <c r="C7" s="76">
        <v>-16170.44</v>
      </c>
      <c r="D7" s="77"/>
      <c r="E7" s="77"/>
      <c r="F7" s="77"/>
      <c r="G7" s="76">
        <f t="shared" si="0"/>
        <v>-16170.44</v>
      </c>
    </row>
    <row r="8" spans="2:8">
      <c r="B8" s="75" t="s">
        <v>76</v>
      </c>
      <c r="C8" s="76">
        <v>5396069.2199999997</v>
      </c>
      <c r="D8" s="77"/>
      <c r="E8" s="77">
        <v>108735</v>
      </c>
      <c r="F8" s="77">
        <v>373048</v>
      </c>
      <c r="G8" s="76">
        <f t="shared" si="0"/>
        <v>5877852.2199999997</v>
      </c>
    </row>
    <row r="9" spans="2:8">
      <c r="B9" s="75" t="s">
        <v>26</v>
      </c>
      <c r="C9" s="76">
        <v>-685.03</v>
      </c>
      <c r="D9" s="77"/>
      <c r="E9" s="77"/>
      <c r="F9" s="77"/>
      <c r="G9" s="76">
        <f t="shared" si="0"/>
        <v>-685.03</v>
      </c>
    </row>
    <row r="10" spans="2:8">
      <c r="B10" s="75" t="s">
        <v>28</v>
      </c>
      <c r="C10" s="76">
        <v>-25699.55</v>
      </c>
      <c r="D10" s="77"/>
      <c r="E10" s="77"/>
      <c r="F10" s="77"/>
      <c r="G10" s="76">
        <f t="shared" si="0"/>
        <v>-25699.55</v>
      </c>
    </row>
    <row r="11" spans="2:8">
      <c r="B11" s="75" t="s">
        <v>68</v>
      </c>
      <c r="C11" s="76">
        <v>341490.12</v>
      </c>
      <c r="D11" s="77"/>
      <c r="E11" s="77"/>
      <c r="F11" s="77"/>
      <c r="G11" s="76">
        <f t="shared" si="0"/>
        <v>341490.12</v>
      </c>
    </row>
    <row r="12" spans="2:8">
      <c r="B12" s="75" t="s">
        <v>30</v>
      </c>
      <c r="C12" s="76">
        <v>-285142.75</v>
      </c>
      <c r="D12" s="77"/>
      <c r="E12" s="77">
        <v>15936</v>
      </c>
      <c r="F12" s="77"/>
      <c r="G12" s="76">
        <f t="shared" si="0"/>
        <v>-269206.75</v>
      </c>
    </row>
    <row r="13" spans="2:8">
      <c r="B13" s="75" t="str">
        <f>'[1]Rapportering av betalinger'!$A$13</f>
        <v>Chrysaor Norge AS</v>
      </c>
      <c r="C13" s="76">
        <v>-52978.78</v>
      </c>
      <c r="D13" s="77"/>
      <c r="E13" s="77"/>
      <c r="F13" s="77"/>
      <c r="G13" s="76">
        <f t="shared" si="0"/>
        <v>-52978.78</v>
      </c>
    </row>
    <row r="14" spans="2:8">
      <c r="B14" s="75" t="s">
        <v>32</v>
      </c>
      <c r="C14" s="76">
        <v>-100497.65000000001</v>
      </c>
      <c r="D14" s="77"/>
      <c r="E14" s="77"/>
      <c r="F14" s="77"/>
      <c r="G14" s="76">
        <f t="shared" si="0"/>
        <v>-100497.65000000001</v>
      </c>
    </row>
    <row r="15" spans="2:8">
      <c r="B15" s="75" t="s">
        <v>33</v>
      </c>
      <c r="C15" s="76">
        <v>8218285.2000000002</v>
      </c>
      <c r="D15" s="77"/>
      <c r="E15" s="77">
        <v>68523</v>
      </c>
      <c r="F15" s="77">
        <v>410612</v>
      </c>
      <c r="G15" s="76">
        <f t="shared" si="0"/>
        <v>8697420.1999999993</v>
      </c>
    </row>
    <row r="16" spans="2:8">
      <c r="B16" s="75" t="s">
        <v>34</v>
      </c>
      <c r="C16" s="76">
        <v>1191915.08</v>
      </c>
      <c r="D16" s="77"/>
      <c r="E16" s="77">
        <v>1586</v>
      </c>
      <c r="F16" s="77"/>
      <c r="G16" s="76">
        <f t="shared" si="0"/>
        <v>1193501.08</v>
      </c>
    </row>
    <row r="17" spans="2:7">
      <c r="B17" s="75" t="s">
        <v>77</v>
      </c>
      <c r="C17" s="76">
        <v>-247313.12999999998</v>
      </c>
      <c r="D17" s="77"/>
      <c r="E17" s="77"/>
      <c r="F17" s="77"/>
      <c r="G17" s="76">
        <f t="shared" si="0"/>
        <v>-247313.12999999998</v>
      </c>
    </row>
    <row r="18" spans="2:7">
      <c r="B18" s="75" t="s">
        <v>124</v>
      </c>
      <c r="C18" s="76">
        <v>-277087.98999999993</v>
      </c>
      <c r="D18" s="77"/>
      <c r="E18" s="77">
        <v>4750</v>
      </c>
      <c r="F18" s="77"/>
      <c r="G18" s="76">
        <f t="shared" si="0"/>
        <v>-272337.98999999993</v>
      </c>
    </row>
    <row r="19" spans="2:7">
      <c r="B19" s="75" t="s">
        <v>35</v>
      </c>
      <c r="C19" s="76">
        <v>-69807.17</v>
      </c>
      <c r="D19" s="77"/>
      <c r="E19" s="77"/>
      <c r="F19" s="77"/>
      <c r="G19" s="76">
        <f t="shared" si="0"/>
        <v>-69807.17</v>
      </c>
    </row>
    <row r="20" spans="2:7">
      <c r="B20" s="75" t="s">
        <v>37</v>
      </c>
      <c r="C20" s="76">
        <v>-21009.399999999998</v>
      </c>
      <c r="D20" s="77"/>
      <c r="E20" s="77"/>
      <c r="F20" s="77"/>
      <c r="G20" s="76">
        <f t="shared" si="0"/>
        <v>-21009.399999999998</v>
      </c>
    </row>
    <row r="21" spans="2:7">
      <c r="B21" s="75" t="s">
        <v>78</v>
      </c>
      <c r="C21" s="76">
        <v>67585496.920000002</v>
      </c>
      <c r="D21" s="77"/>
      <c r="E21" s="77">
        <v>809630</v>
      </c>
      <c r="F21" s="77">
        <v>4084716</v>
      </c>
      <c r="G21" s="76">
        <f t="shared" si="0"/>
        <v>72479842.920000002</v>
      </c>
    </row>
    <row r="22" spans="2:7">
      <c r="B22" s="75" t="s">
        <v>105</v>
      </c>
      <c r="C22" s="76">
        <v>12193203.279999999</v>
      </c>
      <c r="D22" s="77"/>
      <c r="E22" s="77">
        <v>1516</v>
      </c>
      <c r="F22" s="77"/>
      <c r="G22" s="76">
        <f t="shared" si="0"/>
        <v>12194719.279999999</v>
      </c>
    </row>
    <row r="23" spans="2:7">
      <c r="B23" s="75" t="s">
        <v>40</v>
      </c>
      <c r="C23" s="76">
        <v>-56427.66</v>
      </c>
      <c r="D23" s="77"/>
      <c r="E23" s="77"/>
      <c r="F23" s="77"/>
      <c r="G23" s="76">
        <f t="shared" si="0"/>
        <v>-56427.66</v>
      </c>
    </row>
    <row r="24" spans="2:7">
      <c r="B24" s="75" t="s">
        <v>41</v>
      </c>
      <c r="C24" s="76">
        <v>1377393.95</v>
      </c>
      <c r="D24" s="77"/>
      <c r="E24" s="77"/>
      <c r="F24" s="77"/>
      <c r="G24" s="76">
        <f t="shared" si="0"/>
        <v>1377393.95</v>
      </c>
    </row>
    <row r="25" spans="2:7">
      <c r="B25" s="75" t="s">
        <v>80</v>
      </c>
      <c r="C25" s="76">
        <v>2615120.6199999996</v>
      </c>
      <c r="D25" s="77"/>
      <c r="E25" s="77">
        <v>1377</v>
      </c>
      <c r="F25" s="77"/>
      <c r="G25" s="76">
        <f t="shared" si="0"/>
        <v>2616497.6199999996</v>
      </c>
    </row>
    <row r="26" spans="2:7">
      <c r="B26" s="75" t="s">
        <v>81</v>
      </c>
      <c r="C26" s="76">
        <v>-114939.40999999999</v>
      </c>
      <c r="D26" s="77"/>
      <c r="E26" s="77"/>
      <c r="F26" s="77"/>
      <c r="G26" s="76">
        <f t="shared" si="0"/>
        <v>-114939.40999999999</v>
      </c>
    </row>
    <row r="27" spans="2:7">
      <c r="B27" s="75" t="s">
        <v>44</v>
      </c>
      <c r="C27" s="76">
        <v>-253388.66</v>
      </c>
      <c r="D27" s="77"/>
      <c r="E27" s="77"/>
      <c r="F27" s="77"/>
      <c r="G27" s="76">
        <f t="shared" si="0"/>
        <v>-253388.66</v>
      </c>
    </row>
    <row r="28" spans="2:7">
      <c r="B28" s="75" t="s">
        <v>141</v>
      </c>
      <c r="C28" s="76">
        <v>753607.96</v>
      </c>
      <c r="D28" s="77"/>
      <c r="E28" s="77"/>
      <c r="F28" s="77"/>
      <c r="G28" s="76">
        <f t="shared" si="0"/>
        <v>753607.96</v>
      </c>
    </row>
    <row r="29" spans="2:7">
      <c r="B29" s="75" t="s">
        <v>46</v>
      </c>
      <c r="C29" s="76">
        <v>-50029.07</v>
      </c>
      <c r="D29" s="77"/>
      <c r="E29" s="77"/>
      <c r="F29" s="77"/>
      <c r="G29" s="76">
        <f t="shared" si="0"/>
        <v>-50029.07</v>
      </c>
    </row>
    <row r="30" spans="2:7">
      <c r="B30" s="75" t="s">
        <v>47</v>
      </c>
      <c r="C30" s="76">
        <v>1168165.9299999997</v>
      </c>
      <c r="D30" s="77"/>
      <c r="E30" s="77">
        <v>72397</v>
      </c>
      <c r="F30" s="77">
        <v>121346</v>
      </c>
      <c r="G30" s="76">
        <f t="shared" si="0"/>
        <v>1361908.9299999997</v>
      </c>
    </row>
    <row r="31" spans="2:7">
      <c r="B31" s="75" t="s">
        <v>82</v>
      </c>
      <c r="C31" s="76">
        <v>-54886.35</v>
      </c>
      <c r="D31" s="77"/>
      <c r="E31" s="77"/>
      <c r="F31" s="77"/>
      <c r="G31" s="76">
        <f t="shared" si="0"/>
        <v>-54886.35</v>
      </c>
    </row>
    <row r="32" spans="2:7">
      <c r="B32" s="75" t="s">
        <v>49</v>
      </c>
      <c r="C32" s="76">
        <v>-43069.599999999999</v>
      </c>
      <c r="D32" s="77"/>
      <c r="E32" s="77"/>
      <c r="F32" s="77"/>
      <c r="G32" s="76">
        <f t="shared" si="0"/>
        <v>-43069.599999999999</v>
      </c>
    </row>
    <row r="33" spans="2:7">
      <c r="B33" s="75" t="s">
        <v>50</v>
      </c>
      <c r="C33" s="76">
        <v>-242663.46</v>
      </c>
      <c r="D33" s="77"/>
      <c r="E33" s="77">
        <v>10688</v>
      </c>
      <c r="F33" s="77"/>
      <c r="G33" s="76">
        <f t="shared" si="0"/>
        <v>-231975.46</v>
      </c>
    </row>
    <row r="34" spans="2:7">
      <c r="B34" s="75" t="s">
        <v>83</v>
      </c>
      <c r="C34" s="76">
        <v>3197993.41</v>
      </c>
      <c r="D34" s="77"/>
      <c r="E34" s="77">
        <v>124496</v>
      </c>
      <c r="F34" s="77">
        <v>54142</v>
      </c>
      <c r="G34" s="76">
        <f t="shared" si="0"/>
        <v>3376631.41</v>
      </c>
    </row>
    <row r="35" spans="2:7">
      <c r="B35" s="75" t="s">
        <v>52</v>
      </c>
      <c r="C35" s="76">
        <v>107991.93000000001</v>
      </c>
      <c r="D35" s="77"/>
      <c r="E35" s="77"/>
      <c r="F35" s="77"/>
      <c r="G35" s="76">
        <f t="shared" si="0"/>
        <v>107991.93000000001</v>
      </c>
    </row>
    <row r="36" spans="2:7">
      <c r="B36" s="75" t="s">
        <v>135</v>
      </c>
      <c r="C36" s="76">
        <v>2199.9900000000002</v>
      </c>
      <c r="D36" s="77"/>
      <c r="E36" s="77"/>
      <c r="F36" s="77"/>
      <c r="G36" s="76">
        <f t="shared" si="0"/>
        <v>2199.9900000000002</v>
      </c>
    </row>
    <row r="37" spans="2:7">
      <c r="B37" s="75" t="s">
        <v>84</v>
      </c>
      <c r="C37" s="76">
        <v>172046.59</v>
      </c>
      <c r="D37" s="77"/>
      <c r="E37" s="77">
        <v>21573</v>
      </c>
      <c r="F37" s="77">
        <v>67464</v>
      </c>
      <c r="G37" s="76">
        <f t="shared" si="0"/>
        <v>261083.59</v>
      </c>
    </row>
    <row r="38" spans="2:7">
      <c r="B38" s="75" t="s">
        <v>55</v>
      </c>
      <c r="C38" s="76">
        <v>3950010.18</v>
      </c>
      <c r="D38" s="77"/>
      <c r="E38" s="77">
        <v>22656</v>
      </c>
      <c r="F38" s="77"/>
      <c r="G38" s="76">
        <f t="shared" si="0"/>
        <v>3972666.18</v>
      </c>
    </row>
    <row r="39" spans="2:7">
      <c r="B39" s="75" t="s">
        <v>136</v>
      </c>
      <c r="C39" s="76">
        <v>-144857.93000000002</v>
      </c>
      <c r="D39" s="77"/>
      <c r="E39" s="77"/>
      <c r="F39" s="77"/>
      <c r="G39" s="76">
        <f t="shared" si="0"/>
        <v>-144857.93000000002</v>
      </c>
    </row>
    <row r="40" spans="2:7">
      <c r="B40" s="75" t="s">
        <v>125</v>
      </c>
      <c r="C40" s="76">
        <v>-78796.429999999993</v>
      </c>
      <c r="D40" s="77"/>
      <c r="E40" s="77"/>
      <c r="F40" s="77"/>
      <c r="G40" s="76">
        <f t="shared" si="0"/>
        <v>-78796.429999999993</v>
      </c>
    </row>
    <row r="41" spans="2:7">
      <c r="B41" s="75" t="s">
        <v>57</v>
      </c>
      <c r="C41" s="76">
        <v>-55530.3</v>
      </c>
      <c r="D41" s="77"/>
      <c r="E41" s="77"/>
      <c r="F41" s="77"/>
      <c r="G41" s="76">
        <f t="shared" si="0"/>
        <v>-55530.3</v>
      </c>
    </row>
    <row r="42" spans="2:7">
      <c r="B42" s="75" t="s">
        <v>58</v>
      </c>
      <c r="C42" s="76">
        <v>821265.03</v>
      </c>
      <c r="D42" s="77">
        <v>1048.204</v>
      </c>
      <c r="E42" s="77"/>
      <c r="F42" s="77"/>
      <c r="G42" s="76">
        <f t="shared" si="0"/>
        <v>822313.23400000005</v>
      </c>
    </row>
    <row r="43" spans="2:7">
      <c r="B43" s="75" t="s">
        <v>98</v>
      </c>
      <c r="C43" s="76">
        <v>399071.92</v>
      </c>
      <c r="D43" s="77"/>
      <c r="E43" s="77">
        <v>10345</v>
      </c>
      <c r="F43" s="77">
        <v>13673</v>
      </c>
      <c r="G43" s="76">
        <f t="shared" si="0"/>
        <v>423089.91999999998</v>
      </c>
    </row>
    <row r="44" spans="2:7">
      <c r="B44" s="75" t="s">
        <v>59</v>
      </c>
      <c r="C44" s="76">
        <v>-81527.87000000001</v>
      </c>
      <c r="D44" s="77"/>
      <c r="E44" s="77"/>
      <c r="F44" s="77"/>
      <c r="G44" s="76">
        <f t="shared" si="0"/>
        <v>-81527.87000000001</v>
      </c>
    </row>
    <row r="45" spans="2:7">
      <c r="B45" s="75" t="s">
        <v>60</v>
      </c>
      <c r="C45" s="76">
        <v>774376.71</v>
      </c>
      <c r="D45" s="77"/>
      <c r="E45" s="77"/>
      <c r="F45" s="77"/>
      <c r="G45" s="76">
        <f t="shared" si="0"/>
        <v>774376.71</v>
      </c>
    </row>
    <row r="46" spans="2:7">
      <c r="B46" s="75" t="s">
        <v>61</v>
      </c>
      <c r="C46" s="76">
        <v>-36303.740000000005</v>
      </c>
      <c r="D46" s="77"/>
      <c r="E46" s="77"/>
      <c r="F46" s="77"/>
      <c r="G46" s="76">
        <f t="shared" ref="G46:G57" si="1">SUM(C46:F46)</f>
        <v>-36303.740000000005</v>
      </c>
    </row>
    <row r="47" spans="2:7">
      <c r="B47" s="75" t="s">
        <v>137</v>
      </c>
      <c r="C47" s="76">
        <v>-16178.95</v>
      </c>
      <c r="D47" s="77"/>
      <c r="E47" s="77"/>
      <c r="F47" s="77"/>
      <c r="G47" s="76">
        <f t="shared" si="1"/>
        <v>-16178.95</v>
      </c>
    </row>
    <row r="48" spans="2:7">
      <c r="B48" s="75" t="s">
        <v>87</v>
      </c>
      <c r="C48" s="76">
        <v>963500.01</v>
      </c>
      <c r="D48" s="77"/>
      <c r="E48" s="77">
        <v>63992</v>
      </c>
      <c r="F48" s="77"/>
      <c r="G48" s="76">
        <f t="shared" si="1"/>
        <v>1027492.01</v>
      </c>
    </row>
    <row r="49" spans="2:11">
      <c r="B49" s="75" t="s">
        <v>138</v>
      </c>
      <c r="C49" s="76">
        <v>1196983.2699999998</v>
      </c>
      <c r="D49" s="77"/>
      <c r="E49" s="77"/>
      <c r="F49" s="77"/>
      <c r="G49" s="76">
        <f t="shared" si="1"/>
        <v>1196983.2699999998</v>
      </c>
    </row>
    <row r="50" spans="2:11">
      <c r="B50" s="75" t="s">
        <v>63</v>
      </c>
      <c r="C50" s="76">
        <v>-232066.84</v>
      </c>
      <c r="D50" s="77"/>
      <c r="E50" s="77"/>
      <c r="F50" s="77"/>
      <c r="G50" s="76">
        <f t="shared" si="1"/>
        <v>-232066.84</v>
      </c>
    </row>
    <row r="51" spans="2:11">
      <c r="B51" s="75" t="s">
        <v>139</v>
      </c>
      <c r="C51" s="76">
        <v>2108825.4500000002</v>
      </c>
      <c r="D51" s="77"/>
      <c r="E51" s="77"/>
      <c r="F51" s="77"/>
      <c r="G51" s="76">
        <f t="shared" si="1"/>
        <v>2108825.4500000002</v>
      </c>
    </row>
    <row r="52" spans="2:11">
      <c r="B52" s="75" t="s">
        <v>64</v>
      </c>
      <c r="C52" s="76">
        <v>9261610.9299999997</v>
      </c>
      <c r="D52" s="77"/>
      <c r="E52" s="77">
        <v>15129</v>
      </c>
      <c r="F52" s="77"/>
      <c r="G52" s="76">
        <f t="shared" si="1"/>
        <v>9276739.9299999997</v>
      </c>
    </row>
    <row r="53" spans="2:11">
      <c r="B53" s="75" t="s">
        <v>65</v>
      </c>
      <c r="C53" s="76">
        <v>-340340.36999999994</v>
      </c>
      <c r="D53" s="77"/>
      <c r="E53" s="77"/>
      <c r="F53" s="77"/>
      <c r="G53" s="76">
        <f t="shared" si="1"/>
        <v>-340340.36999999994</v>
      </c>
    </row>
    <row r="54" spans="2:11">
      <c r="B54" s="75" t="s">
        <v>127</v>
      </c>
      <c r="C54" s="76">
        <v>-29942.86</v>
      </c>
      <c r="D54" s="77"/>
      <c r="E54" s="77"/>
      <c r="F54" s="77"/>
      <c r="G54" s="76">
        <f t="shared" si="1"/>
        <v>-29942.86</v>
      </c>
    </row>
    <row r="55" spans="2:11">
      <c r="B55" s="75" t="s">
        <v>128</v>
      </c>
      <c r="C55" s="76">
        <v>1792323.29</v>
      </c>
      <c r="D55" s="77"/>
      <c r="E55" s="77">
        <v>74151</v>
      </c>
      <c r="F55" s="77">
        <v>107529</v>
      </c>
      <c r="G55" s="76">
        <f t="shared" si="1"/>
        <v>1974003.29</v>
      </c>
    </row>
    <row r="56" spans="2:11">
      <c r="B56" s="75" t="s">
        <v>70</v>
      </c>
      <c r="C56" s="76">
        <v>-1003785.0399999999</v>
      </c>
      <c r="D56" s="77"/>
      <c r="E56" s="77">
        <v>7956</v>
      </c>
      <c r="F56" s="77"/>
      <c r="G56" s="76">
        <f t="shared" si="1"/>
        <v>-995829.03999999992</v>
      </c>
    </row>
    <row r="57" spans="2:11">
      <c r="B57" s="75" t="s">
        <v>67</v>
      </c>
      <c r="C57" s="76">
        <v>2178672.79</v>
      </c>
      <c r="D57" s="77"/>
      <c r="E57" s="77">
        <v>-5744</v>
      </c>
      <c r="F57" s="77">
        <v>90628</v>
      </c>
      <c r="G57" s="76">
        <f t="shared" si="1"/>
        <v>2263556.79</v>
      </c>
    </row>
    <row r="58" spans="2:11">
      <c r="B58" s="75" t="s">
        <v>140</v>
      </c>
      <c r="C58" s="76"/>
      <c r="D58" s="77"/>
      <c r="E58" s="77">
        <v>68085</v>
      </c>
      <c r="F58" s="77"/>
      <c r="G58" s="76">
        <f>SUM(C58:F58)</f>
        <v>68085</v>
      </c>
      <c r="K58" s="82"/>
    </row>
    <row r="59" spans="2:11">
      <c r="B59" s="55" t="s">
        <v>118</v>
      </c>
      <c r="C59" s="43">
        <f>SUM(C6:C58)</f>
        <v>133501467.35000005</v>
      </c>
      <c r="D59" s="54">
        <f>SUM(D6:D58)</f>
        <v>1048.204</v>
      </c>
      <c r="E59" s="43">
        <f>SUM(E6:E58)</f>
        <v>1504953</v>
      </c>
      <c r="F59" s="54">
        <f>SUM(F6:F58)</f>
        <v>5370907</v>
      </c>
      <c r="G59" s="43">
        <f>SUM(G6:G58)</f>
        <v>140378375.55400002</v>
      </c>
    </row>
    <row r="60" spans="2:11">
      <c r="B60" s="57" t="s">
        <v>96</v>
      </c>
      <c r="C60" s="48"/>
      <c r="D60" s="56">
        <v>667.52</v>
      </c>
      <c r="E60" s="48"/>
      <c r="F60" s="56"/>
      <c r="G60" s="48">
        <f>SUM(C60:F60)</f>
        <v>667.52</v>
      </c>
    </row>
    <row r="61" spans="2:11">
      <c r="B61" s="55" t="s">
        <v>95</v>
      </c>
      <c r="C61" s="43"/>
      <c r="D61" s="54">
        <f>SUM(D59:D60)</f>
        <v>1715.7239999999999</v>
      </c>
      <c r="E61" s="54">
        <f>SUM(E59:E60)</f>
        <v>1504953</v>
      </c>
      <c r="F61" s="54">
        <f>SUM(F59:F60)</f>
        <v>5370907</v>
      </c>
      <c r="G61" s="43">
        <f>SUM(G59:G60)</f>
        <v>140379043.07400003</v>
      </c>
    </row>
    <row r="62" spans="2:11">
      <c r="B62" s="52" t="s">
        <v>94</v>
      </c>
      <c r="C62" s="48"/>
      <c r="D62" s="78"/>
      <c r="E62" s="48"/>
      <c r="F62" s="79"/>
      <c r="G62" s="48">
        <v>96184000</v>
      </c>
      <c r="J62" s="82"/>
    </row>
    <row r="63" spans="2:11">
      <c r="B63" s="47" t="s">
        <v>118</v>
      </c>
      <c r="C63" s="80"/>
      <c r="D63" s="81"/>
      <c r="E63" s="80"/>
      <c r="F63" s="81"/>
      <c r="G63" s="43">
        <f>SUM(G61:G62)</f>
        <v>236563043.07400003</v>
      </c>
      <c r="K63" s="82"/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8"/>
  <sheetViews>
    <sheetView topLeftCell="A31" workbookViewId="0">
      <selection activeCell="B80" sqref="B80"/>
    </sheetView>
  </sheetViews>
  <sheetFormatPr baseColWidth="10" defaultRowHeight="15"/>
  <cols>
    <col min="2" max="2" width="35.5703125" bestFit="1" customWidth="1"/>
  </cols>
  <sheetData>
    <row r="2" spans="2:12" ht="30" customHeight="1">
      <c r="B2" s="117" t="s">
        <v>129</v>
      </c>
      <c r="C2" s="117"/>
      <c r="D2" s="117"/>
      <c r="E2" s="117"/>
      <c r="F2" s="117"/>
      <c r="G2" s="117"/>
    </row>
    <row r="3" spans="2:12">
      <c r="B3" s="117"/>
      <c r="C3" s="117"/>
      <c r="D3" s="117"/>
      <c r="E3" s="117"/>
      <c r="F3" s="117"/>
      <c r="G3" s="117"/>
    </row>
    <row r="4" spans="2:12">
      <c r="B4" s="68" t="s">
        <v>121</v>
      </c>
    </row>
    <row r="5" spans="2:12">
      <c r="B5" s="67" t="s">
        <v>116</v>
      </c>
      <c r="C5" s="65" t="s">
        <v>115</v>
      </c>
      <c r="D5" s="66" t="s">
        <v>114</v>
      </c>
      <c r="E5" s="66" t="s">
        <v>113</v>
      </c>
      <c r="F5" s="66" t="s">
        <v>112</v>
      </c>
      <c r="G5" s="65" t="s">
        <v>97</v>
      </c>
    </row>
    <row r="6" spans="2:12">
      <c r="B6" s="64" t="s">
        <v>25</v>
      </c>
      <c r="C6" s="62">
        <v>8541048</v>
      </c>
      <c r="D6" s="30"/>
      <c r="E6" s="63">
        <v>31855</v>
      </c>
      <c r="F6" s="30">
        <v>118976</v>
      </c>
      <c r="G6" s="62">
        <f t="shared" ref="G6:G60" si="0">SUM(C6:F6)</f>
        <v>8691879</v>
      </c>
      <c r="I6" s="83"/>
      <c r="J6" s="85"/>
      <c r="L6" s="86"/>
    </row>
    <row r="7" spans="2:12">
      <c r="B7" s="60" t="s">
        <v>75</v>
      </c>
      <c r="C7" s="61">
        <v>-13071849</v>
      </c>
      <c r="D7" s="30"/>
      <c r="E7" s="59"/>
      <c r="F7" s="30"/>
      <c r="G7" s="62">
        <f t="shared" si="0"/>
        <v>-13071849</v>
      </c>
      <c r="I7" s="83"/>
      <c r="J7" s="85"/>
      <c r="L7" s="86"/>
    </row>
    <row r="8" spans="2:12">
      <c r="B8" s="60" t="s">
        <v>76</v>
      </c>
      <c r="C8" s="61">
        <v>4959823</v>
      </c>
      <c r="D8" s="30"/>
      <c r="E8" s="59">
        <v>124505</v>
      </c>
      <c r="F8" s="30">
        <v>372069</v>
      </c>
      <c r="G8" s="62">
        <f t="shared" si="0"/>
        <v>5456397</v>
      </c>
      <c r="I8" s="83"/>
      <c r="J8" s="85"/>
      <c r="L8" s="86"/>
    </row>
    <row r="9" spans="2:12">
      <c r="B9" s="60" t="s">
        <v>68</v>
      </c>
      <c r="C9" s="61">
        <v>-465480</v>
      </c>
      <c r="D9" s="30"/>
      <c r="E9" s="59"/>
      <c r="F9" s="30"/>
      <c r="G9" s="62">
        <f t="shared" si="0"/>
        <v>-465480</v>
      </c>
      <c r="I9" s="83"/>
      <c r="J9" s="85"/>
      <c r="L9" s="86"/>
    </row>
    <row r="10" spans="2:12">
      <c r="B10" s="60" t="s">
        <v>30</v>
      </c>
      <c r="C10" s="61">
        <v>-316941</v>
      </c>
      <c r="D10" s="30"/>
      <c r="E10" s="59"/>
      <c r="F10" s="30"/>
      <c r="G10" s="62">
        <f t="shared" si="0"/>
        <v>-316941</v>
      </c>
      <c r="I10" s="83"/>
      <c r="J10" s="85"/>
      <c r="L10" s="86"/>
    </row>
    <row r="11" spans="2:12">
      <c r="B11" s="60" t="s">
        <v>111</v>
      </c>
      <c r="C11" s="61"/>
      <c r="D11" s="30"/>
      <c r="E11" s="59">
        <v>-4110</v>
      </c>
      <c r="F11" s="30"/>
      <c r="G11" s="62">
        <f t="shared" si="0"/>
        <v>-4110</v>
      </c>
      <c r="I11" s="83"/>
      <c r="J11" s="85"/>
      <c r="L11" s="86"/>
    </row>
    <row r="12" spans="2:12">
      <c r="B12" s="60" t="s">
        <v>31</v>
      </c>
      <c r="C12" s="61">
        <v>-110803</v>
      </c>
      <c r="D12" s="30"/>
      <c r="E12" s="59"/>
      <c r="F12" s="30"/>
      <c r="G12" s="62">
        <f t="shared" si="0"/>
        <v>-110803</v>
      </c>
      <c r="I12" s="83"/>
      <c r="J12" s="85"/>
      <c r="L12" s="86"/>
    </row>
    <row r="13" spans="2:12">
      <c r="B13" s="60" t="s">
        <v>32</v>
      </c>
      <c r="C13" s="61">
        <v>-116860</v>
      </c>
      <c r="D13" s="30"/>
      <c r="E13" s="59"/>
      <c r="F13" s="30"/>
      <c r="G13" s="62">
        <f t="shared" si="0"/>
        <v>-116860</v>
      </c>
      <c r="I13" s="83"/>
      <c r="J13" s="85"/>
      <c r="L13" s="86"/>
    </row>
    <row r="14" spans="2:12">
      <c r="B14" s="60" t="s">
        <v>33</v>
      </c>
      <c r="C14" s="61">
        <v>6559368</v>
      </c>
      <c r="D14" s="30"/>
      <c r="E14" s="59">
        <v>68523</v>
      </c>
      <c r="F14" s="30">
        <v>408017</v>
      </c>
      <c r="G14" s="62">
        <f t="shared" si="0"/>
        <v>7035908</v>
      </c>
      <c r="I14" s="83"/>
      <c r="J14" s="85"/>
      <c r="L14" s="86"/>
    </row>
    <row r="15" spans="2:12">
      <c r="B15" s="60" t="s">
        <v>34</v>
      </c>
      <c r="C15" s="61">
        <v>59205</v>
      </c>
      <c r="D15" s="30"/>
      <c r="E15" s="59">
        <v>6120</v>
      </c>
      <c r="F15" s="30"/>
      <c r="G15" s="62">
        <f t="shared" si="0"/>
        <v>65325</v>
      </c>
      <c r="I15" s="83"/>
      <c r="J15" s="85"/>
      <c r="L15" s="86"/>
    </row>
    <row r="16" spans="2:12">
      <c r="B16" s="60" t="s">
        <v>77</v>
      </c>
      <c r="C16" s="61">
        <v>-278001</v>
      </c>
      <c r="D16" s="30"/>
      <c r="E16" s="59"/>
      <c r="F16" s="30"/>
      <c r="G16" s="62">
        <f t="shared" si="0"/>
        <v>-278001</v>
      </c>
      <c r="I16" s="83"/>
      <c r="J16" s="85"/>
      <c r="L16" s="86"/>
    </row>
    <row r="17" spans="2:12">
      <c r="B17" s="60" t="s">
        <v>124</v>
      </c>
      <c r="C17" s="61">
        <v>-393938</v>
      </c>
      <c r="D17" s="30"/>
      <c r="E17" s="59"/>
      <c r="F17" s="30"/>
      <c r="G17" s="62">
        <f t="shared" si="0"/>
        <v>-393938</v>
      </c>
      <c r="I17" s="83"/>
      <c r="J17" s="85"/>
      <c r="L17" s="86"/>
    </row>
    <row r="18" spans="2:12">
      <c r="B18" s="60" t="s">
        <v>130</v>
      </c>
      <c r="C18" s="61">
        <v>-6945</v>
      </c>
      <c r="D18" s="30"/>
      <c r="E18" s="59"/>
      <c r="F18" s="30"/>
      <c r="G18" s="62">
        <f t="shared" si="0"/>
        <v>-6945</v>
      </c>
      <c r="I18" s="83"/>
      <c r="J18" s="72"/>
      <c r="L18" s="86"/>
    </row>
    <row r="19" spans="2:12">
      <c r="B19" s="60" t="s">
        <v>35</v>
      </c>
      <c r="C19" s="61">
        <v>-150856</v>
      </c>
      <c r="D19" s="30"/>
      <c r="E19" s="59"/>
      <c r="F19" s="30"/>
      <c r="G19" s="62">
        <f t="shared" si="0"/>
        <v>-150856</v>
      </c>
      <c r="I19" s="83"/>
      <c r="J19" s="85"/>
      <c r="L19" s="86"/>
    </row>
    <row r="20" spans="2:12">
      <c r="B20" s="60" t="s">
        <v>106</v>
      </c>
      <c r="C20" s="61"/>
      <c r="D20" s="30"/>
      <c r="E20" s="59">
        <v>26600</v>
      </c>
      <c r="F20" s="30"/>
      <c r="G20" s="62">
        <f t="shared" si="0"/>
        <v>26600</v>
      </c>
      <c r="I20" s="83"/>
      <c r="J20" s="85"/>
      <c r="L20" s="86"/>
    </row>
    <row r="21" spans="2:12">
      <c r="B21" s="60" t="s">
        <v>36</v>
      </c>
      <c r="C21" s="61"/>
      <c r="D21" s="30"/>
      <c r="E21" s="59">
        <v>78536</v>
      </c>
      <c r="F21" s="30">
        <v>19775</v>
      </c>
      <c r="G21" s="62">
        <f t="shared" si="0"/>
        <v>98311</v>
      </c>
      <c r="I21" s="83"/>
      <c r="J21" s="85"/>
      <c r="L21" s="86"/>
    </row>
    <row r="22" spans="2:12">
      <c r="B22" s="60" t="s">
        <v>78</v>
      </c>
      <c r="C22" s="61">
        <v>67439496</v>
      </c>
      <c r="D22" s="30">
        <v>629</v>
      </c>
      <c r="E22" s="59">
        <v>783619</v>
      </c>
      <c r="F22" s="30">
        <v>3913824</v>
      </c>
      <c r="G22" s="62">
        <f t="shared" si="0"/>
        <v>72137568</v>
      </c>
      <c r="I22" s="83"/>
      <c r="J22" s="85"/>
      <c r="L22" s="86"/>
    </row>
    <row r="23" spans="2:12">
      <c r="B23" s="60" t="s">
        <v>105</v>
      </c>
      <c r="C23" s="61">
        <v>13646349</v>
      </c>
      <c r="D23" s="30"/>
      <c r="E23" s="59">
        <v>-819</v>
      </c>
      <c r="F23" s="30"/>
      <c r="G23" s="62">
        <f t="shared" si="0"/>
        <v>13645530</v>
      </c>
      <c r="I23" s="83"/>
      <c r="J23" s="85"/>
      <c r="L23" s="86"/>
    </row>
    <row r="24" spans="2:12">
      <c r="B24" s="60" t="s">
        <v>104</v>
      </c>
      <c r="C24" s="61">
        <v>-320</v>
      </c>
      <c r="D24" s="30"/>
      <c r="E24" s="59"/>
      <c r="F24" s="30"/>
      <c r="G24" s="62">
        <f t="shared" si="0"/>
        <v>-320</v>
      </c>
      <c r="I24" s="83"/>
      <c r="J24" s="85"/>
      <c r="L24" s="86"/>
    </row>
    <row r="25" spans="2:12">
      <c r="B25" s="60" t="s">
        <v>39</v>
      </c>
      <c r="C25" s="61"/>
      <c r="D25" s="30"/>
      <c r="E25" s="59">
        <v>11403</v>
      </c>
      <c r="F25" s="30"/>
      <c r="G25" s="62">
        <f t="shared" si="0"/>
        <v>11403</v>
      </c>
      <c r="I25" s="83"/>
      <c r="J25" s="85"/>
      <c r="L25" s="86"/>
    </row>
    <row r="26" spans="2:12">
      <c r="B26" s="60" t="s">
        <v>40</v>
      </c>
      <c r="C26" s="61">
        <v>-8328</v>
      </c>
      <c r="D26" s="30"/>
      <c r="E26" s="59"/>
      <c r="F26" s="30"/>
      <c r="G26" s="62">
        <f t="shared" si="0"/>
        <v>-8328</v>
      </c>
      <c r="I26" s="83"/>
      <c r="J26" s="85"/>
      <c r="L26" s="86"/>
    </row>
    <row r="27" spans="2:12">
      <c r="B27" s="60" t="s">
        <v>41</v>
      </c>
      <c r="C27" s="61">
        <v>1665172</v>
      </c>
      <c r="D27" s="30"/>
      <c r="E27" s="59"/>
      <c r="F27" s="30"/>
      <c r="G27" s="62">
        <f t="shared" si="0"/>
        <v>1665172</v>
      </c>
      <c r="I27" s="83"/>
      <c r="J27" s="85"/>
      <c r="L27" s="86"/>
    </row>
    <row r="28" spans="2:12">
      <c r="B28" s="60" t="s">
        <v>80</v>
      </c>
      <c r="C28" s="61">
        <v>3485173</v>
      </c>
      <c r="D28" s="30"/>
      <c r="E28" s="59">
        <v>1569</v>
      </c>
      <c r="F28" s="30"/>
      <c r="G28" s="62">
        <f t="shared" si="0"/>
        <v>3486742</v>
      </c>
      <c r="I28" s="83"/>
      <c r="J28" s="85"/>
      <c r="L28" s="86"/>
    </row>
    <row r="29" spans="2:12">
      <c r="B29" s="60" t="s">
        <v>42</v>
      </c>
      <c r="C29" s="61">
        <v>570860</v>
      </c>
      <c r="D29" s="30"/>
      <c r="E29" s="59"/>
      <c r="F29" s="30"/>
      <c r="G29" s="62">
        <f t="shared" si="0"/>
        <v>570860</v>
      </c>
      <c r="I29" s="83"/>
      <c r="J29" s="85"/>
      <c r="L29" s="86"/>
    </row>
    <row r="30" spans="2:12">
      <c r="B30" s="60" t="s">
        <v>81</v>
      </c>
      <c r="C30" s="61">
        <v>-84339</v>
      </c>
      <c r="D30" s="30"/>
      <c r="E30" s="59"/>
      <c r="F30" s="30"/>
      <c r="G30" s="62">
        <f t="shared" si="0"/>
        <v>-84339</v>
      </c>
      <c r="I30" s="83"/>
      <c r="J30" s="85"/>
      <c r="L30" s="86"/>
    </row>
    <row r="31" spans="2:12">
      <c r="B31" s="60" t="s">
        <v>103</v>
      </c>
      <c r="C31" s="61">
        <v>-50964</v>
      </c>
      <c r="D31" s="30"/>
      <c r="E31" s="59"/>
      <c r="F31" s="30"/>
      <c r="G31" s="62">
        <f t="shared" si="0"/>
        <v>-50964</v>
      </c>
      <c r="I31" s="83"/>
      <c r="J31" s="85"/>
      <c r="L31" s="86"/>
    </row>
    <row r="32" spans="2:12">
      <c r="B32" s="60" t="s">
        <v>101</v>
      </c>
      <c r="C32" s="61">
        <v>-60860</v>
      </c>
      <c r="D32" s="30"/>
      <c r="E32" s="59"/>
      <c r="F32" s="30"/>
      <c r="G32" s="62">
        <f t="shared" si="0"/>
        <v>-60860</v>
      </c>
      <c r="I32" s="83"/>
      <c r="J32" s="85"/>
      <c r="L32" s="86"/>
    </row>
    <row r="33" spans="2:14">
      <c r="B33" s="60" t="s">
        <v>120</v>
      </c>
      <c r="C33" s="61">
        <v>494384</v>
      </c>
      <c r="D33" s="30"/>
      <c r="E33" s="59"/>
      <c r="F33" s="30"/>
      <c r="G33" s="62">
        <f t="shared" si="0"/>
        <v>494384</v>
      </c>
      <c r="I33" s="83"/>
      <c r="J33" s="85"/>
      <c r="L33" s="86"/>
    </row>
    <row r="34" spans="2:14">
      <c r="B34" s="60" t="s">
        <v>100</v>
      </c>
      <c r="C34" s="61">
        <v>-99659</v>
      </c>
      <c r="D34" s="30"/>
      <c r="E34" s="59"/>
      <c r="F34" s="30"/>
      <c r="G34" s="62">
        <f t="shared" si="0"/>
        <v>-99659</v>
      </c>
      <c r="I34" s="83"/>
      <c r="J34" s="85"/>
      <c r="L34" s="86"/>
    </row>
    <row r="35" spans="2:14">
      <c r="B35" s="60" t="s">
        <v>47</v>
      </c>
      <c r="C35" s="61">
        <v>120000</v>
      </c>
      <c r="D35" s="30"/>
      <c r="E35" s="59">
        <v>273158</v>
      </c>
      <c r="F35" s="30">
        <v>117784</v>
      </c>
      <c r="G35" s="62">
        <f t="shared" si="0"/>
        <v>510942</v>
      </c>
      <c r="I35" s="83"/>
      <c r="J35" s="85"/>
      <c r="L35" s="86"/>
    </row>
    <row r="36" spans="2:14">
      <c r="B36" s="60" t="s">
        <v>82</v>
      </c>
      <c r="C36" s="61">
        <v>-69967</v>
      </c>
      <c r="D36" s="30"/>
      <c r="E36" s="59"/>
      <c r="F36" s="30"/>
      <c r="G36" s="62">
        <f t="shared" si="0"/>
        <v>-69967</v>
      </c>
      <c r="I36" s="83"/>
      <c r="J36" s="85"/>
      <c r="L36" s="86"/>
    </row>
    <row r="37" spans="2:14">
      <c r="B37" s="60" t="s">
        <v>48</v>
      </c>
      <c r="C37" s="61">
        <v>-52423</v>
      </c>
      <c r="D37" s="30"/>
      <c r="E37" s="59"/>
      <c r="F37" s="30"/>
      <c r="G37" s="62">
        <f t="shared" si="0"/>
        <v>-52423</v>
      </c>
      <c r="I37" s="83"/>
      <c r="J37" s="85"/>
      <c r="L37" s="86"/>
    </row>
    <row r="38" spans="2:14">
      <c r="B38" s="60" t="s">
        <v>49</v>
      </c>
      <c r="C38" s="61">
        <v>-64813</v>
      </c>
      <c r="D38" s="30"/>
      <c r="E38" s="59"/>
      <c r="F38" s="30"/>
      <c r="G38" s="62">
        <f t="shared" si="0"/>
        <v>-64813</v>
      </c>
      <c r="I38" s="83"/>
      <c r="J38" s="85"/>
      <c r="L38" s="86"/>
    </row>
    <row r="39" spans="2:14">
      <c r="B39" s="60" t="s">
        <v>50</v>
      </c>
      <c r="C39" s="61">
        <v>-112945</v>
      </c>
      <c r="D39" s="30"/>
      <c r="E39" s="59">
        <v>21382</v>
      </c>
      <c r="F39" s="30"/>
      <c r="G39" s="62">
        <f t="shared" si="0"/>
        <v>-91563</v>
      </c>
      <c r="I39" s="83"/>
      <c r="J39" s="85"/>
      <c r="L39" s="86"/>
    </row>
    <row r="40" spans="2:14">
      <c r="B40" s="60" t="s">
        <v>131</v>
      </c>
      <c r="C40" s="61">
        <v>-102929</v>
      </c>
      <c r="D40" s="30"/>
      <c r="E40" s="59">
        <v>947</v>
      </c>
      <c r="F40" s="30"/>
      <c r="G40" s="62">
        <f t="shared" si="0"/>
        <v>-101982</v>
      </c>
      <c r="I40" s="83"/>
      <c r="J40" s="85"/>
      <c r="L40" s="86"/>
    </row>
    <row r="41" spans="2:14">
      <c r="B41" s="60" t="s">
        <v>83</v>
      </c>
      <c r="C41" s="61">
        <v>5284969</v>
      </c>
      <c r="D41" s="30"/>
      <c r="E41" s="59">
        <v>12893</v>
      </c>
      <c r="F41" s="30">
        <v>52528</v>
      </c>
      <c r="G41" s="62">
        <f t="shared" si="0"/>
        <v>5350390</v>
      </c>
      <c r="L41" s="86"/>
      <c r="N41" s="84"/>
    </row>
    <row r="42" spans="2:14">
      <c r="B42" s="60" t="s">
        <v>52</v>
      </c>
      <c r="C42" s="61">
        <v>72036</v>
      </c>
      <c r="D42" s="30"/>
      <c r="E42" s="59"/>
      <c r="F42" s="30"/>
      <c r="G42" s="62">
        <f t="shared" si="0"/>
        <v>72036</v>
      </c>
      <c r="I42" s="83"/>
      <c r="J42" s="85"/>
      <c r="L42" s="86"/>
    </row>
    <row r="43" spans="2:14">
      <c r="B43" s="60" t="s">
        <v>53</v>
      </c>
      <c r="C43" s="61">
        <v>-1572</v>
      </c>
      <c r="D43" s="30"/>
      <c r="E43" s="59"/>
      <c r="F43" s="30"/>
      <c r="G43" s="62">
        <f t="shared" si="0"/>
        <v>-1572</v>
      </c>
      <c r="I43" s="83"/>
      <c r="J43" s="85"/>
      <c r="L43" s="86"/>
    </row>
    <row r="44" spans="2:14">
      <c r="B44" s="60" t="s">
        <v>72</v>
      </c>
      <c r="C44" s="61">
        <v>-234285</v>
      </c>
      <c r="D44" s="30"/>
      <c r="E44" s="59"/>
      <c r="F44" s="30"/>
      <c r="G44" s="62">
        <f t="shared" si="0"/>
        <v>-234285</v>
      </c>
      <c r="I44" s="83"/>
      <c r="J44" s="85"/>
      <c r="L44" s="86"/>
    </row>
    <row r="45" spans="2:14">
      <c r="B45" s="60" t="s">
        <v>84</v>
      </c>
      <c r="C45" s="61">
        <v>-20980</v>
      </c>
      <c r="D45" s="30"/>
      <c r="E45" s="59">
        <v>9590</v>
      </c>
      <c r="F45" s="30"/>
      <c r="G45" s="62">
        <f t="shared" si="0"/>
        <v>-11390</v>
      </c>
      <c r="I45" s="83"/>
      <c r="J45" s="85"/>
      <c r="L45" s="86"/>
    </row>
    <row r="46" spans="2:14">
      <c r="B46" s="60" t="s">
        <v>55</v>
      </c>
      <c r="C46" s="61">
        <v>1226984</v>
      </c>
      <c r="D46" s="30"/>
      <c r="E46" s="59">
        <v>55937</v>
      </c>
      <c r="F46" s="30"/>
      <c r="G46" s="62">
        <f t="shared" si="0"/>
        <v>1282921</v>
      </c>
      <c r="I46" s="83"/>
      <c r="J46" s="85"/>
      <c r="L46" s="86"/>
    </row>
    <row r="47" spans="2:14">
      <c r="B47" s="60" t="s">
        <v>125</v>
      </c>
      <c r="C47" s="61">
        <v>-89567</v>
      </c>
      <c r="D47" s="30"/>
      <c r="E47" s="59"/>
      <c r="F47" s="30"/>
      <c r="G47" s="62">
        <f t="shared" si="0"/>
        <v>-89567</v>
      </c>
      <c r="I47" s="83"/>
      <c r="J47" s="85"/>
      <c r="L47" s="86"/>
    </row>
    <row r="48" spans="2:14">
      <c r="B48" s="60" t="s">
        <v>99</v>
      </c>
      <c r="C48" s="61">
        <v>-39252</v>
      </c>
      <c r="D48" s="30"/>
      <c r="E48" s="59"/>
      <c r="F48" s="30"/>
      <c r="G48" s="62">
        <f t="shared" si="0"/>
        <v>-39252</v>
      </c>
      <c r="I48" s="83"/>
      <c r="J48" s="85"/>
      <c r="L48" s="86"/>
    </row>
    <row r="49" spans="2:12">
      <c r="B49" s="60" t="s">
        <v>85</v>
      </c>
      <c r="C49" s="61">
        <v>-184</v>
      </c>
      <c r="D49" s="30"/>
      <c r="E49" s="59"/>
      <c r="F49" s="30"/>
      <c r="G49" s="62">
        <f t="shared" si="0"/>
        <v>-184</v>
      </c>
      <c r="I49" s="83"/>
      <c r="J49" s="85"/>
      <c r="L49" s="86"/>
    </row>
    <row r="50" spans="2:12">
      <c r="B50" s="60" t="s">
        <v>132</v>
      </c>
      <c r="C50" s="61">
        <v>266357</v>
      </c>
      <c r="D50" s="30"/>
      <c r="E50" s="59"/>
      <c r="F50" s="30"/>
      <c r="G50" s="62">
        <f t="shared" si="0"/>
        <v>266357</v>
      </c>
      <c r="I50" s="83"/>
      <c r="J50" s="85"/>
      <c r="L50" s="86"/>
    </row>
    <row r="51" spans="2:12">
      <c r="B51" s="60" t="s">
        <v>86</v>
      </c>
      <c r="C51" s="61">
        <v>415829</v>
      </c>
      <c r="D51" s="30"/>
      <c r="E51" s="59">
        <v>7716</v>
      </c>
      <c r="F51" s="30">
        <v>101048</v>
      </c>
      <c r="G51" s="62">
        <f t="shared" si="0"/>
        <v>524593</v>
      </c>
      <c r="I51" s="83"/>
      <c r="J51" s="85"/>
      <c r="L51" s="86"/>
    </row>
    <row r="52" spans="2:12">
      <c r="B52" s="60" t="s">
        <v>126</v>
      </c>
      <c r="C52" s="61">
        <v>-899</v>
      </c>
      <c r="D52" s="30"/>
      <c r="E52" s="59"/>
      <c r="F52" s="30"/>
      <c r="G52" s="62">
        <f t="shared" si="0"/>
        <v>-899</v>
      </c>
      <c r="I52" s="83"/>
      <c r="J52" s="85"/>
      <c r="L52" s="86"/>
    </row>
    <row r="53" spans="2:12">
      <c r="B53" s="60" t="s">
        <v>98</v>
      </c>
      <c r="C53" s="61"/>
      <c r="D53" s="30"/>
      <c r="E53" s="59">
        <v>-51348</v>
      </c>
      <c r="F53" s="30">
        <v>12131</v>
      </c>
      <c r="G53" s="62">
        <f t="shared" si="0"/>
        <v>-39217</v>
      </c>
      <c r="I53" s="83"/>
      <c r="J53" s="85"/>
      <c r="L53" s="86"/>
    </row>
    <row r="54" spans="2:12">
      <c r="B54" s="60" t="s">
        <v>59</v>
      </c>
      <c r="C54" s="61">
        <v>-78313</v>
      </c>
      <c r="D54" s="30"/>
      <c r="E54" s="59"/>
      <c r="F54" s="30"/>
      <c r="G54" s="62">
        <f t="shared" si="0"/>
        <v>-78313</v>
      </c>
      <c r="I54" s="83"/>
      <c r="J54" s="85"/>
      <c r="L54" s="86"/>
    </row>
    <row r="55" spans="2:12">
      <c r="B55" s="60" t="s">
        <v>60</v>
      </c>
      <c r="C55" s="61">
        <v>733927</v>
      </c>
      <c r="D55" s="30"/>
      <c r="E55" s="59"/>
      <c r="F55" s="30"/>
      <c r="G55" s="62">
        <f t="shared" si="0"/>
        <v>733927</v>
      </c>
      <c r="I55" s="83"/>
      <c r="J55" s="85"/>
      <c r="L55" s="86"/>
    </row>
    <row r="56" spans="2:12">
      <c r="B56" s="60" t="s">
        <v>61</v>
      </c>
      <c r="C56" s="61">
        <v>-32904</v>
      </c>
      <c r="D56" s="30"/>
      <c r="E56" s="59"/>
      <c r="F56" s="30"/>
      <c r="G56" s="62">
        <f t="shared" si="0"/>
        <v>-32904</v>
      </c>
      <c r="I56" s="83"/>
      <c r="J56" s="85"/>
      <c r="L56" s="86"/>
    </row>
    <row r="57" spans="2:12">
      <c r="B57" s="73" t="s">
        <v>62</v>
      </c>
      <c r="C57" s="61">
        <v>2838498</v>
      </c>
      <c r="D57" s="30"/>
      <c r="E57" s="59"/>
      <c r="F57" s="30"/>
      <c r="G57" s="62">
        <f t="shared" si="0"/>
        <v>2838498</v>
      </c>
      <c r="I57" s="83"/>
      <c r="J57" s="85"/>
      <c r="L57" s="86"/>
    </row>
    <row r="58" spans="2:12">
      <c r="B58" s="60" t="s">
        <v>87</v>
      </c>
      <c r="C58" s="61">
        <v>1052532</v>
      </c>
      <c r="D58" s="30"/>
      <c r="E58" s="59">
        <v>40847</v>
      </c>
      <c r="F58" s="30"/>
      <c r="G58" s="62">
        <f t="shared" si="0"/>
        <v>1093379</v>
      </c>
      <c r="I58" s="83"/>
      <c r="J58" s="85"/>
      <c r="L58" s="86"/>
    </row>
    <row r="59" spans="2:12">
      <c r="B59" s="60" t="s">
        <v>63</v>
      </c>
      <c r="C59" s="61">
        <v>-195953</v>
      </c>
      <c r="D59" s="30"/>
      <c r="E59" s="59">
        <v>9027</v>
      </c>
      <c r="F59" s="30"/>
      <c r="G59" s="62">
        <f t="shared" si="0"/>
        <v>-186926</v>
      </c>
      <c r="I59" s="83"/>
      <c r="J59" s="85"/>
      <c r="L59" s="86"/>
    </row>
    <row r="60" spans="2:12">
      <c r="B60" s="60" t="s">
        <v>64</v>
      </c>
      <c r="C60" s="61">
        <v>4692537</v>
      </c>
      <c r="D60" s="30"/>
      <c r="E60" s="59">
        <v>226391</v>
      </c>
      <c r="F60" s="30"/>
      <c r="G60" s="62">
        <f t="shared" si="0"/>
        <v>4918928</v>
      </c>
      <c r="I60" s="83"/>
      <c r="J60" s="85"/>
      <c r="L60" s="86"/>
    </row>
    <row r="61" spans="2:12">
      <c r="B61" s="60" t="s">
        <v>65</v>
      </c>
      <c r="C61" s="61">
        <v>-11158</v>
      </c>
      <c r="D61" s="30"/>
      <c r="E61" s="59"/>
      <c r="F61" s="30"/>
      <c r="G61" s="62">
        <f t="shared" ref="G61:G65" si="1">SUM(C61:F61)</f>
        <v>-11158</v>
      </c>
      <c r="I61" s="83"/>
      <c r="J61" s="85"/>
      <c r="L61" s="86"/>
    </row>
    <row r="62" spans="2:12">
      <c r="B62" s="60" t="s">
        <v>127</v>
      </c>
      <c r="C62" s="61">
        <v>-30781</v>
      </c>
      <c r="D62" s="30"/>
      <c r="E62" s="59"/>
      <c r="F62" s="30"/>
      <c r="G62" s="62">
        <f t="shared" si="1"/>
        <v>-30781</v>
      </c>
      <c r="I62" s="83"/>
      <c r="J62" s="85"/>
      <c r="L62" s="86"/>
    </row>
    <row r="63" spans="2:12">
      <c r="B63" s="60" t="s">
        <v>66</v>
      </c>
      <c r="C63" s="61"/>
      <c r="D63" s="30"/>
      <c r="E63" s="59">
        <v>-1517</v>
      </c>
      <c r="F63" s="30"/>
      <c r="G63" s="62">
        <f t="shared" si="1"/>
        <v>-1517</v>
      </c>
      <c r="I63" s="83"/>
      <c r="J63" s="85"/>
      <c r="L63" s="86"/>
    </row>
    <row r="64" spans="2:12">
      <c r="B64" s="60" t="s">
        <v>128</v>
      </c>
      <c r="C64" s="61">
        <v>1141645</v>
      </c>
      <c r="D64" s="30"/>
      <c r="E64" s="59"/>
      <c r="F64" s="30"/>
      <c r="G64" s="62">
        <f t="shared" si="1"/>
        <v>1141645</v>
      </c>
      <c r="I64" s="83"/>
      <c r="J64" s="85"/>
      <c r="L64" s="86"/>
    </row>
    <row r="65" spans="2:12">
      <c r="B65" s="60" t="s">
        <v>70</v>
      </c>
      <c r="C65" s="61">
        <v>-592657</v>
      </c>
      <c r="D65" s="30"/>
      <c r="E65" s="59">
        <v>7344</v>
      </c>
      <c r="F65" s="30"/>
      <c r="G65" s="62">
        <f t="shared" si="1"/>
        <v>-585313</v>
      </c>
      <c r="I65" s="83"/>
      <c r="J65" s="85"/>
      <c r="L65" s="86"/>
    </row>
    <row r="66" spans="2:12">
      <c r="B66" s="60" t="s">
        <v>67</v>
      </c>
      <c r="C66" s="58">
        <v>1995025</v>
      </c>
      <c r="D66" s="30"/>
      <c r="E66" s="59">
        <v>39607</v>
      </c>
      <c r="F66" s="30">
        <v>76538</v>
      </c>
      <c r="G66" s="62">
        <f t="shared" ref="G66" si="2">SUM(C66:F66)</f>
        <v>2111170</v>
      </c>
      <c r="I66" s="83"/>
      <c r="J66" s="85"/>
      <c r="L66" s="86"/>
    </row>
    <row r="67" spans="2:12">
      <c r="B67" s="55" t="s">
        <v>118</v>
      </c>
      <c r="C67" s="53">
        <f>SUM(C6:C66)</f>
        <v>110313492</v>
      </c>
      <c r="D67" s="54">
        <f>SUM(D6:D66)</f>
        <v>629</v>
      </c>
      <c r="E67" s="43">
        <f>SUM(E6:E66)</f>
        <v>1779775</v>
      </c>
      <c r="F67" s="54">
        <f>SUM(F6:F66)</f>
        <v>5192690</v>
      </c>
      <c r="G67" s="53">
        <f>SUM(G6:G66)</f>
        <v>117286586</v>
      </c>
      <c r="L67" s="86"/>
    </row>
    <row r="68" spans="2:12">
      <c r="B68" s="57" t="s">
        <v>96</v>
      </c>
      <c r="C68" s="52"/>
      <c r="D68" s="56">
        <v>1851</v>
      </c>
      <c r="E68" s="48"/>
      <c r="F68" s="56"/>
      <c r="G68" s="52">
        <f>SUM(C68:F68)</f>
        <v>1851</v>
      </c>
      <c r="I68" s="83"/>
      <c r="J68" s="85"/>
      <c r="K68" s="82"/>
      <c r="L68" s="86"/>
    </row>
    <row r="69" spans="2:12">
      <c r="B69" s="55" t="s">
        <v>95</v>
      </c>
      <c r="C69" s="53"/>
      <c r="D69" s="54">
        <f>SUM(D67:D68)</f>
        <v>2480</v>
      </c>
      <c r="E69" s="54">
        <f>SUM(E67:E68)</f>
        <v>1779775</v>
      </c>
      <c r="F69" s="54">
        <f t="shared" ref="F69" si="3">SUM(F67:F68)</f>
        <v>5192690</v>
      </c>
      <c r="G69" s="53">
        <f>SUM(G67:G68)</f>
        <v>117288437</v>
      </c>
      <c r="L69" s="86"/>
    </row>
    <row r="70" spans="2:12">
      <c r="B70" s="52" t="s">
        <v>94</v>
      </c>
      <c r="C70" s="52"/>
      <c r="D70" s="51"/>
      <c r="E70" s="50"/>
      <c r="F70" s="49"/>
      <c r="G70" s="48">
        <v>119666000</v>
      </c>
      <c r="I70" s="83"/>
      <c r="J70" s="85"/>
      <c r="L70" s="86"/>
    </row>
    <row r="71" spans="2:12">
      <c r="B71" s="47" t="s">
        <v>118</v>
      </c>
      <c r="C71" s="46"/>
      <c r="D71" s="44"/>
      <c r="E71" s="45"/>
      <c r="F71" s="44"/>
      <c r="G71" s="43">
        <f>SUM(G69:G70)</f>
        <v>236954437</v>
      </c>
      <c r="K71" s="89"/>
    </row>
    <row r="72" spans="2:12">
      <c r="K72" s="40"/>
    </row>
    <row r="73" spans="2:12">
      <c r="K73" s="40"/>
    </row>
    <row r="74" spans="2:12">
      <c r="D74" s="82"/>
      <c r="K74" s="40"/>
    </row>
    <row r="75" spans="2:12">
      <c r="K75" s="40"/>
    </row>
    <row r="76" spans="2:12">
      <c r="K76" s="40"/>
    </row>
    <row r="77" spans="2:12">
      <c r="K77" s="40"/>
    </row>
    <row r="78" spans="2:12">
      <c r="K78" s="40"/>
    </row>
    <row r="79" spans="2:12">
      <c r="K79" s="40"/>
    </row>
    <row r="80" spans="2:12"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</sheetData>
  <mergeCells count="1">
    <mergeCell ref="B2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73"/>
  <sheetViews>
    <sheetView topLeftCell="A28" workbookViewId="0">
      <selection activeCell="L68" sqref="I68:L75"/>
    </sheetView>
  </sheetViews>
  <sheetFormatPr baseColWidth="10" defaultRowHeight="15"/>
  <cols>
    <col min="2" max="2" width="40.5703125" customWidth="1"/>
    <col min="7" max="7" width="11.7109375" bestFit="1" customWidth="1"/>
  </cols>
  <sheetData>
    <row r="3" spans="2:8" ht="60" customHeight="1">
      <c r="B3" s="117" t="s">
        <v>122</v>
      </c>
      <c r="C3" s="117"/>
      <c r="D3" s="117"/>
      <c r="E3" s="117"/>
      <c r="F3" s="117"/>
      <c r="G3" s="117"/>
    </row>
    <row r="4" spans="2:8" ht="15" customHeight="1">
      <c r="B4" s="117"/>
      <c r="C4" s="117"/>
      <c r="D4" s="117"/>
      <c r="E4" s="117"/>
      <c r="F4" s="117"/>
      <c r="G4" s="117"/>
      <c r="H4" s="69"/>
    </row>
    <row r="5" spans="2:8" ht="15" customHeight="1">
      <c r="B5" s="68" t="s">
        <v>121</v>
      </c>
      <c r="H5" s="69"/>
    </row>
    <row r="6" spans="2:8" ht="15" customHeight="1">
      <c r="B6" s="67" t="s">
        <v>116</v>
      </c>
      <c r="C6" s="65" t="s">
        <v>115</v>
      </c>
      <c r="D6" s="66" t="s">
        <v>114</v>
      </c>
      <c r="E6" s="66" t="s">
        <v>113</v>
      </c>
      <c r="F6" s="66" t="s">
        <v>112</v>
      </c>
      <c r="G6" s="65" t="s">
        <v>97</v>
      </c>
      <c r="H6" s="69"/>
    </row>
    <row r="7" spans="2:8" ht="15" customHeight="1">
      <c r="B7" s="64" t="s">
        <v>25</v>
      </c>
      <c r="C7" s="62">
        <v>6372671.140999998</v>
      </c>
      <c r="D7" s="30"/>
      <c r="E7" s="63">
        <v>23975</v>
      </c>
      <c r="F7" s="30">
        <v>122415</v>
      </c>
      <c r="G7" s="62">
        <f t="shared" ref="G7:G67" si="0">SUM(C7:F7)</f>
        <v>6519061.140999998</v>
      </c>
      <c r="H7" s="69"/>
    </row>
    <row r="8" spans="2:8">
      <c r="B8" s="60" t="s">
        <v>75</v>
      </c>
      <c r="C8" s="61">
        <v>1027.31</v>
      </c>
      <c r="D8" s="30"/>
      <c r="E8" s="59">
        <v>99728</v>
      </c>
      <c r="F8" s="30">
        <v>343928</v>
      </c>
      <c r="G8" s="62">
        <f t="shared" si="0"/>
        <v>444683.31</v>
      </c>
    </row>
    <row r="9" spans="2:8">
      <c r="B9" s="60" t="s">
        <v>76</v>
      </c>
      <c r="C9" s="61">
        <v>-342032.12600000005</v>
      </c>
      <c r="D9" s="30"/>
      <c r="E9" s="59"/>
      <c r="F9" s="30"/>
      <c r="G9" s="62">
        <f t="shared" si="0"/>
        <v>-342032.12600000005</v>
      </c>
    </row>
    <row r="10" spans="2:8">
      <c r="B10" s="60" t="s">
        <v>26</v>
      </c>
      <c r="C10" s="61">
        <v>-22902.039000000001</v>
      </c>
      <c r="D10" s="30"/>
      <c r="E10" s="59"/>
      <c r="F10" s="30"/>
      <c r="G10" s="62">
        <f t="shared" si="0"/>
        <v>-22902.039000000001</v>
      </c>
    </row>
    <row r="11" spans="2:8">
      <c r="B11" s="60" t="s">
        <v>27</v>
      </c>
      <c r="C11" s="61">
        <v>-274827.01500000001</v>
      </c>
      <c r="D11" s="30"/>
      <c r="E11" s="59"/>
      <c r="F11" s="30"/>
      <c r="G11" s="62">
        <f t="shared" si="0"/>
        <v>-274827.01500000001</v>
      </c>
    </row>
    <row r="12" spans="2:8">
      <c r="B12" s="60" t="s">
        <v>29</v>
      </c>
      <c r="C12" s="61">
        <v>-2257605.787</v>
      </c>
      <c r="D12" s="30"/>
      <c r="E12" s="59"/>
      <c r="F12" s="30"/>
      <c r="G12" s="62">
        <f t="shared" si="0"/>
        <v>-2257605.787</v>
      </c>
    </row>
    <row r="13" spans="2:8">
      <c r="B13" s="60" t="s">
        <v>68</v>
      </c>
      <c r="C13" s="61">
        <v>938977.46600000013</v>
      </c>
      <c r="D13" s="30"/>
      <c r="E13" s="59"/>
      <c r="F13" s="30"/>
      <c r="G13" s="62">
        <f t="shared" si="0"/>
        <v>938977.46600000013</v>
      </c>
    </row>
    <row r="14" spans="2:8">
      <c r="B14" s="60" t="s">
        <v>30</v>
      </c>
      <c r="C14" s="61">
        <v>-247398.29399999999</v>
      </c>
      <c r="D14" s="30"/>
      <c r="E14" s="59"/>
      <c r="F14" s="30"/>
      <c r="G14" s="62">
        <f t="shared" si="0"/>
        <v>-247398.29399999999</v>
      </c>
    </row>
    <row r="15" spans="2:8">
      <c r="B15" s="60" t="s">
        <v>111</v>
      </c>
      <c r="C15" s="61"/>
      <c r="D15" s="30"/>
      <c r="E15" s="59">
        <v>38466</v>
      </c>
      <c r="F15" s="30"/>
      <c r="G15" s="62">
        <f t="shared" si="0"/>
        <v>38466</v>
      </c>
    </row>
    <row r="16" spans="2:8">
      <c r="B16" s="60" t="s">
        <v>31</v>
      </c>
      <c r="C16" s="61">
        <v>-68665.256000000008</v>
      </c>
      <c r="D16" s="30"/>
      <c r="E16" s="59"/>
      <c r="F16" s="30"/>
      <c r="G16" s="62">
        <f t="shared" si="0"/>
        <v>-68665.256000000008</v>
      </c>
    </row>
    <row r="17" spans="2:7">
      <c r="B17" s="60" t="s">
        <v>32</v>
      </c>
      <c r="C17" s="61">
        <v>-109107.73700000001</v>
      </c>
      <c r="D17" s="30"/>
      <c r="E17" s="59"/>
      <c r="F17" s="30"/>
      <c r="G17" s="62">
        <f t="shared" si="0"/>
        <v>-109107.73700000001</v>
      </c>
    </row>
    <row r="18" spans="2:7">
      <c r="B18" s="60" t="s">
        <v>33</v>
      </c>
      <c r="C18" s="61">
        <v>1687407.3840000001</v>
      </c>
      <c r="D18" s="30"/>
      <c r="E18" s="59">
        <v>51068</v>
      </c>
      <c r="F18" s="30">
        <v>380030</v>
      </c>
      <c r="G18" s="62">
        <f t="shared" si="0"/>
        <v>2118505.3840000001</v>
      </c>
    </row>
    <row r="19" spans="2:7">
      <c r="B19" s="60" t="s">
        <v>18</v>
      </c>
      <c r="C19" s="61">
        <v>-36184.587</v>
      </c>
      <c r="D19" s="30"/>
      <c r="E19" s="59"/>
      <c r="F19" s="30"/>
      <c r="G19" s="62">
        <f t="shared" si="0"/>
        <v>-36184.587</v>
      </c>
    </row>
    <row r="20" spans="2:7">
      <c r="B20" s="60" t="s">
        <v>34</v>
      </c>
      <c r="C20" s="61">
        <v>398569.08800000005</v>
      </c>
      <c r="D20" s="30"/>
      <c r="E20" s="59">
        <v>12350</v>
      </c>
      <c r="F20" s="30"/>
      <c r="G20" s="62">
        <f t="shared" si="0"/>
        <v>410919.08800000005</v>
      </c>
    </row>
    <row r="21" spans="2:7">
      <c r="B21" s="60" t="s">
        <v>77</v>
      </c>
      <c r="C21" s="61">
        <v>-271630.76300000004</v>
      </c>
      <c r="D21" s="30"/>
      <c r="E21" s="59"/>
      <c r="F21" s="30"/>
      <c r="G21" s="62">
        <f t="shared" si="0"/>
        <v>-271630.76300000004</v>
      </c>
    </row>
    <row r="22" spans="2:7">
      <c r="B22" s="60" t="s">
        <v>107</v>
      </c>
      <c r="C22" s="61"/>
      <c r="D22" s="30"/>
      <c r="E22" s="59">
        <v>-13031</v>
      </c>
      <c r="F22" s="30"/>
      <c r="G22" s="62">
        <f t="shared" si="0"/>
        <v>-13031</v>
      </c>
    </row>
    <row r="23" spans="2:7">
      <c r="B23" s="60" t="s">
        <v>35</v>
      </c>
      <c r="C23" s="61">
        <v>-317977.44500000001</v>
      </c>
      <c r="D23" s="30"/>
      <c r="E23" s="59"/>
      <c r="F23" s="30"/>
      <c r="G23" s="62">
        <f t="shared" si="0"/>
        <v>-317977.44500000001</v>
      </c>
    </row>
    <row r="24" spans="2:7">
      <c r="B24" s="60" t="s">
        <v>106</v>
      </c>
      <c r="C24" s="61"/>
      <c r="D24" s="30"/>
      <c r="E24" s="59">
        <v>-4036</v>
      </c>
      <c r="F24" s="30">
        <v>56519</v>
      </c>
      <c r="G24" s="62">
        <f t="shared" si="0"/>
        <v>52483</v>
      </c>
    </row>
    <row r="25" spans="2:7">
      <c r="B25" s="60" t="s">
        <v>36</v>
      </c>
      <c r="C25" s="61">
        <v>-217655.65099999998</v>
      </c>
      <c r="D25" s="30"/>
      <c r="E25" s="59">
        <v>60067</v>
      </c>
      <c r="F25" s="30">
        <v>29179</v>
      </c>
      <c r="G25" s="62">
        <f t="shared" si="0"/>
        <v>-128409.65099999998</v>
      </c>
    </row>
    <row r="26" spans="2:7">
      <c r="B26" s="60" t="s">
        <v>78</v>
      </c>
      <c r="C26" s="61">
        <v>41576906.611999996</v>
      </c>
      <c r="D26" s="30">
        <v>790</v>
      </c>
      <c r="E26" s="59">
        <v>483238</v>
      </c>
      <c r="F26" s="30">
        <v>3970507</v>
      </c>
      <c r="G26" s="62">
        <f t="shared" si="0"/>
        <v>46031441.611999996</v>
      </c>
    </row>
    <row r="27" spans="2:7">
      <c r="B27" s="60" t="s">
        <v>105</v>
      </c>
      <c r="C27" s="61">
        <v>7607207.0940000014</v>
      </c>
      <c r="D27" s="30"/>
      <c r="E27" s="59"/>
      <c r="F27" s="30"/>
      <c r="G27" s="62">
        <f t="shared" si="0"/>
        <v>7607207.0940000014</v>
      </c>
    </row>
    <row r="28" spans="2:7">
      <c r="B28" s="60" t="s">
        <v>104</v>
      </c>
      <c r="C28" s="61">
        <v>1555680.906</v>
      </c>
      <c r="D28" s="30"/>
      <c r="E28" s="59">
        <v>9495</v>
      </c>
      <c r="F28" s="30">
        <v>98623</v>
      </c>
      <c r="G28" s="62">
        <f t="shared" si="0"/>
        <v>1663798.906</v>
      </c>
    </row>
    <row r="29" spans="2:7">
      <c r="B29" s="60" t="s">
        <v>39</v>
      </c>
      <c r="C29" s="61">
        <v>-444626.761</v>
      </c>
      <c r="D29" s="30"/>
      <c r="E29" s="59">
        <v>5368</v>
      </c>
      <c r="F29" s="30"/>
      <c r="G29" s="62">
        <f t="shared" si="0"/>
        <v>-439258.761</v>
      </c>
    </row>
    <row r="30" spans="2:7">
      <c r="B30" s="60" t="s">
        <v>40</v>
      </c>
      <c r="C30" s="61">
        <v>-71222.33</v>
      </c>
      <c r="D30" s="30"/>
      <c r="E30" s="59"/>
      <c r="F30" s="30"/>
      <c r="G30" s="62">
        <f t="shared" si="0"/>
        <v>-71222.33</v>
      </c>
    </row>
    <row r="31" spans="2:7">
      <c r="B31" s="60" t="s">
        <v>41</v>
      </c>
      <c r="C31" s="61">
        <v>1171732.476</v>
      </c>
      <c r="D31" s="30"/>
      <c r="E31" s="59"/>
      <c r="F31" s="30"/>
      <c r="G31" s="62">
        <f t="shared" si="0"/>
        <v>1171732.476</v>
      </c>
    </row>
    <row r="32" spans="2:7">
      <c r="B32" s="60" t="s">
        <v>80</v>
      </c>
      <c r="C32" s="61">
        <v>2705725.6800000006</v>
      </c>
      <c r="D32" s="30"/>
      <c r="E32" s="59">
        <v>2877</v>
      </c>
      <c r="F32" s="30"/>
      <c r="G32" s="62">
        <f t="shared" si="0"/>
        <v>2708602.6800000006</v>
      </c>
    </row>
    <row r="33" spans="2:7">
      <c r="B33" s="60" t="s">
        <v>42</v>
      </c>
      <c r="C33" s="61">
        <v>560048.37300000002</v>
      </c>
      <c r="D33" s="30"/>
      <c r="E33" s="59"/>
      <c r="F33" s="30"/>
      <c r="G33" s="62">
        <f t="shared" si="0"/>
        <v>560048.37300000002</v>
      </c>
    </row>
    <row r="34" spans="2:7">
      <c r="B34" s="60" t="s">
        <v>81</v>
      </c>
      <c r="C34" s="61">
        <v>-75102.813999999998</v>
      </c>
      <c r="D34" s="30"/>
      <c r="E34" s="59"/>
      <c r="F34" s="30"/>
      <c r="G34" s="62">
        <f t="shared" si="0"/>
        <v>-75102.813999999998</v>
      </c>
    </row>
    <row r="35" spans="2:7">
      <c r="B35" s="60" t="s">
        <v>103</v>
      </c>
      <c r="C35" s="61">
        <v>-30561.069</v>
      </c>
      <c r="D35" s="30"/>
      <c r="E35" s="59"/>
      <c r="F35" s="30"/>
      <c r="G35" s="62">
        <f t="shared" si="0"/>
        <v>-30561.069</v>
      </c>
    </row>
    <row r="36" spans="2:7">
      <c r="B36" s="60" t="s">
        <v>101</v>
      </c>
      <c r="C36" s="61">
        <v>-183023.068</v>
      </c>
      <c r="D36" s="30"/>
      <c r="E36" s="59"/>
      <c r="F36" s="30"/>
      <c r="G36" s="62">
        <f t="shared" si="0"/>
        <v>-183023.068</v>
      </c>
    </row>
    <row r="37" spans="2:7">
      <c r="B37" s="60" t="s">
        <v>120</v>
      </c>
      <c r="C37" s="61">
        <v>182772.16899999999</v>
      </c>
      <c r="D37" s="30"/>
      <c r="E37" s="59"/>
      <c r="F37" s="30"/>
      <c r="G37" s="62">
        <f t="shared" si="0"/>
        <v>182772.16899999999</v>
      </c>
    </row>
    <row r="38" spans="2:7">
      <c r="B38" s="60" t="s">
        <v>100</v>
      </c>
      <c r="C38" s="61">
        <v>-66323.131000000008</v>
      </c>
      <c r="D38" s="30"/>
      <c r="E38" s="59"/>
      <c r="F38" s="30"/>
      <c r="G38" s="62">
        <f t="shared" si="0"/>
        <v>-66323.131000000008</v>
      </c>
    </row>
    <row r="39" spans="2:7">
      <c r="B39" s="60" t="s">
        <v>47</v>
      </c>
      <c r="C39" s="61">
        <v>-678117.75600000005</v>
      </c>
      <c r="D39" s="30"/>
      <c r="E39" s="59">
        <v>113122</v>
      </c>
      <c r="F39" s="30">
        <v>93832</v>
      </c>
      <c r="G39" s="62">
        <f t="shared" si="0"/>
        <v>-471163.75600000005</v>
      </c>
    </row>
    <row r="40" spans="2:7">
      <c r="B40" s="60" t="s">
        <v>82</v>
      </c>
      <c r="C40" s="61">
        <v>-44374.896000000001</v>
      </c>
      <c r="D40" s="30"/>
      <c r="E40" s="59"/>
      <c r="F40" s="30"/>
      <c r="G40" s="62">
        <f t="shared" si="0"/>
        <v>-44374.896000000001</v>
      </c>
    </row>
    <row r="41" spans="2:7">
      <c r="B41" s="60" t="s">
        <v>48</v>
      </c>
      <c r="C41" s="61">
        <v>-134344.361</v>
      </c>
      <c r="D41" s="30"/>
      <c r="E41" s="59">
        <v>960</v>
      </c>
      <c r="F41" s="30"/>
      <c r="G41" s="62">
        <f t="shared" si="0"/>
        <v>-133384.361</v>
      </c>
    </row>
    <row r="42" spans="2:7">
      <c r="B42" s="60" t="s">
        <v>49</v>
      </c>
      <c r="C42" s="61">
        <v>-57757.61</v>
      </c>
      <c r="D42" s="30"/>
      <c r="E42" s="59"/>
      <c r="F42" s="30"/>
      <c r="G42" s="62">
        <f t="shared" si="0"/>
        <v>-57757.61</v>
      </c>
    </row>
    <row r="43" spans="2:7">
      <c r="B43" s="60" t="s">
        <v>50</v>
      </c>
      <c r="C43" s="61">
        <v>-116115.094</v>
      </c>
      <c r="D43" s="30"/>
      <c r="E43" s="59">
        <v>5992</v>
      </c>
      <c r="F43" s="30"/>
      <c r="G43" s="62">
        <f t="shared" si="0"/>
        <v>-110123.094</v>
      </c>
    </row>
    <row r="44" spans="2:7">
      <c r="B44" s="60" t="s">
        <v>83</v>
      </c>
      <c r="C44" s="61">
        <v>3934047.051</v>
      </c>
      <c r="D44" s="30"/>
      <c r="E44" s="59"/>
      <c r="F44" s="30"/>
      <c r="G44" s="62">
        <f t="shared" si="0"/>
        <v>3934047.051</v>
      </c>
    </row>
    <row r="45" spans="2:7">
      <c r="B45" s="60" t="s">
        <v>51</v>
      </c>
      <c r="C45" s="61">
        <v>-402718.11</v>
      </c>
      <c r="D45" s="30"/>
      <c r="E45" s="59"/>
      <c r="F45" s="30"/>
      <c r="G45" s="62">
        <f t="shared" si="0"/>
        <v>-402718.11</v>
      </c>
    </row>
    <row r="46" spans="2:7">
      <c r="B46" s="60" t="s">
        <v>52</v>
      </c>
      <c r="C46" s="61">
        <v>140931.45500000002</v>
      </c>
      <c r="D46" s="30"/>
      <c r="E46" s="59"/>
      <c r="F46" s="30"/>
      <c r="G46" s="62">
        <f t="shared" si="0"/>
        <v>140931.45500000002</v>
      </c>
    </row>
    <row r="47" spans="2:7">
      <c r="B47" s="60" t="s">
        <v>53</v>
      </c>
      <c r="C47" s="61">
        <v>267436.33500000002</v>
      </c>
      <c r="D47" s="30"/>
      <c r="E47" s="59"/>
      <c r="F47" s="30"/>
      <c r="G47" s="62">
        <f t="shared" si="0"/>
        <v>267436.33500000002</v>
      </c>
    </row>
    <row r="48" spans="2:7">
      <c r="B48" s="60" t="s">
        <v>72</v>
      </c>
      <c r="C48" s="61">
        <v>-68173.89</v>
      </c>
      <c r="D48" s="30"/>
      <c r="E48" s="59"/>
      <c r="F48" s="30"/>
      <c r="G48" s="62">
        <f t="shared" si="0"/>
        <v>-68173.89</v>
      </c>
    </row>
    <row r="49" spans="2:7">
      <c r="B49" s="60" t="s">
        <v>84</v>
      </c>
      <c r="C49" s="61">
        <v>-3756.0940000000001</v>
      </c>
      <c r="D49" s="30"/>
      <c r="E49" s="59"/>
      <c r="F49" s="30"/>
      <c r="G49" s="62">
        <f t="shared" si="0"/>
        <v>-3756.0940000000001</v>
      </c>
    </row>
    <row r="50" spans="2:7">
      <c r="B50" s="60" t="s">
        <v>55</v>
      </c>
      <c r="C50" s="61">
        <v>89098.689999999988</v>
      </c>
      <c r="D50" s="30"/>
      <c r="E50" s="59">
        <v>-30</v>
      </c>
      <c r="F50" s="30"/>
      <c r="G50" s="62">
        <f t="shared" si="0"/>
        <v>89068.689999999988</v>
      </c>
    </row>
    <row r="51" spans="2:7">
      <c r="B51" s="60" t="s">
        <v>99</v>
      </c>
      <c r="C51" s="61">
        <v>-28220.954000000002</v>
      </c>
      <c r="D51" s="30"/>
      <c r="E51" s="59"/>
      <c r="F51" s="30"/>
      <c r="G51" s="62">
        <f t="shared" si="0"/>
        <v>-28220.954000000002</v>
      </c>
    </row>
    <row r="52" spans="2:7">
      <c r="B52" s="60" t="s">
        <v>85</v>
      </c>
      <c r="C52" s="61">
        <v>-635.52499999999998</v>
      </c>
      <c r="D52" s="30"/>
      <c r="E52" s="59"/>
      <c r="F52" s="30"/>
      <c r="G52" s="62">
        <f t="shared" si="0"/>
        <v>-635.52499999999998</v>
      </c>
    </row>
    <row r="53" spans="2:7">
      <c r="B53" s="60" t="s">
        <v>86</v>
      </c>
      <c r="C53" s="61">
        <v>-727797.38599999994</v>
      </c>
      <c r="D53" s="30"/>
      <c r="E53" s="59">
        <v>7735</v>
      </c>
      <c r="F53" s="30"/>
      <c r="G53" s="62">
        <f t="shared" si="0"/>
        <v>-720062.38599999994</v>
      </c>
    </row>
    <row r="54" spans="2:7">
      <c r="B54" s="60" t="s">
        <v>119</v>
      </c>
      <c r="C54" s="61">
        <v>-15000</v>
      </c>
      <c r="D54" s="30"/>
      <c r="E54" s="59"/>
      <c r="F54" s="30"/>
      <c r="G54" s="62">
        <f t="shared" si="0"/>
        <v>-15000</v>
      </c>
    </row>
    <row r="55" spans="2:7">
      <c r="B55" s="60" t="s">
        <v>98</v>
      </c>
      <c r="C55" s="61">
        <v>-152766.01</v>
      </c>
      <c r="D55" s="30"/>
      <c r="E55" s="59">
        <v>23744</v>
      </c>
      <c r="F55" s="30">
        <v>12701</v>
      </c>
      <c r="G55" s="62">
        <f t="shared" si="0"/>
        <v>-116321.01000000001</v>
      </c>
    </row>
    <row r="56" spans="2:7">
      <c r="B56" s="60" t="s">
        <v>59</v>
      </c>
      <c r="C56" s="61">
        <v>-54764.216999999997</v>
      </c>
      <c r="D56" s="30"/>
      <c r="E56" s="59"/>
      <c r="F56" s="30"/>
      <c r="G56" s="62">
        <f t="shared" si="0"/>
        <v>-54764.216999999997</v>
      </c>
    </row>
    <row r="57" spans="2:7">
      <c r="B57" s="60" t="s">
        <v>60</v>
      </c>
      <c r="C57" s="61">
        <v>691811.49599999993</v>
      </c>
      <c r="D57" s="30"/>
      <c r="E57" s="59"/>
      <c r="F57" s="30"/>
      <c r="G57" s="62">
        <f t="shared" si="0"/>
        <v>691811.49599999993</v>
      </c>
    </row>
    <row r="58" spans="2:7">
      <c r="B58" s="60" t="s">
        <v>61</v>
      </c>
      <c r="C58" s="61">
        <v>-34229.576999999997</v>
      </c>
      <c r="D58" s="30"/>
      <c r="E58" s="59"/>
      <c r="F58" s="30"/>
      <c r="G58" s="62">
        <f t="shared" si="0"/>
        <v>-34229.576999999997</v>
      </c>
    </row>
    <row r="59" spans="2:7">
      <c r="B59" s="60" t="s">
        <v>62</v>
      </c>
      <c r="C59" s="61">
        <v>2938836.5890000002</v>
      </c>
      <c r="D59" s="30"/>
      <c r="E59" s="59"/>
      <c r="F59" s="30"/>
      <c r="G59" s="62">
        <f t="shared" si="0"/>
        <v>2938836.5890000002</v>
      </c>
    </row>
    <row r="60" spans="2:7">
      <c r="B60" s="60" t="s">
        <v>87</v>
      </c>
      <c r="C60" s="70">
        <v>1673352.31</v>
      </c>
      <c r="D60" s="30"/>
      <c r="E60" s="59"/>
      <c r="F60" s="30"/>
      <c r="G60" s="62">
        <f t="shared" si="0"/>
        <v>1673352.31</v>
      </c>
    </row>
    <row r="61" spans="2:7">
      <c r="B61" s="60" t="s">
        <v>63</v>
      </c>
      <c r="C61" s="61">
        <v>-253720.19699999999</v>
      </c>
      <c r="D61" s="30"/>
      <c r="E61" s="59">
        <v>2877</v>
      </c>
      <c r="F61" s="30"/>
      <c r="G61" s="62">
        <f t="shared" si="0"/>
        <v>-250843.19699999999</v>
      </c>
    </row>
    <row r="62" spans="2:7">
      <c r="B62" s="60" t="s">
        <v>88</v>
      </c>
      <c r="C62" s="61">
        <v>-369097.22500000003</v>
      </c>
      <c r="D62" s="30"/>
      <c r="E62" s="59"/>
      <c r="F62" s="30"/>
      <c r="G62" s="62">
        <f t="shared" si="0"/>
        <v>-369097.22500000003</v>
      </c>
    </row>
    <row r="63" spans="2:7">
      <c r="B63" s="60" t="s">
        <v>64</v>
      </c>
      <c r="C63" s="61">
        <v>5167.1889999998966</v>
      </c>
      <c r="D63" s="30"/>
      <c r="E63" s="59">
        <v>-10119</v>
      </c>
      <c r="F63" s="30"/>
      <c r="G63" s="62">
        <f t="shared" si="0"/>
        <v>-4951.8110000001034</v>
      </c>
    </row>
    <row r="64" spans="2:7">
      <c r="B64" s="60" t="s">
        <v>71</v>
      </c>
      <c r="C64" s="61">
        <v>-241834.56099999999</v>
      </c>
      <c r="D64" s="30"/>
      <c r="E64" s="59"/>
      <c r="F64" s="30"/>
      <c r="G64" s="62">
        <f t="shared" si="0"/>
        <v>-241834.56099999999</v>
      </c>
    </row>
    <row r="65" spans="2:11">
      <c r="B65" s="60" t="s">
        <v>65</v>
      </c>
      <c r="C65" s="61">
        <v>-776271.40500000003</v>
      </c>
      <c r="D65" s="30"/>
      <c r="E65" s="59"/>
      <c r="F65" s="30"/>
      <c r="G65" s="62">
        <f t="shared" si="0"/>
        <v>-776271.40500000003</v>
      </c>
    </row>
    <row r="66" spans="2:11">
      <c r="B66" s="60" t="s">
        <v>66</v>
      </c>
      <c r="C66" s="61">
        <v>-246286.864</v>
      </c>
      <c r="D66" s="30"/>
      <c r="E66" s="59">
        <v>9905</v>
      </c>
      <c r="F66" s="30"/>
      <c r="G66" s="62">
        <f t="shared" si="0"/>
        <v>-236381.864</v>
      </c>
    </row>
    <row r="67" spans="2:11">
      <c r="B67" s="60" t="s">
        <v>70</v>
      </c>
      <c r="C67" s="61">
        <v>-389346.821</v>
      </c>
      <c r="D67" s="30"/>
      <c r="E67" s="59"/>
      <c r="F67" s="30"/>
      <c r="G67" s="62">
        <f t="shared" si="0"/>
        <v>-389346.821</v>
      </c>
    </row>
    <row r="68" spans="2:11">
      <c r="B68" s="60" t="s">
        <v>67</v>
      </c>
      <c r="C68" s="58">
        <v>381862.33399999997</v>
      </c>
      <c r="D68" s="30">
        <v>215</v>
      </c>
      <c r="E68" s="59">
        <v>15404</v>
      </c>
      <c r="F68" s="30">
        <v>74236</v>
      </c>
      <c r="G68" s="62">
        <f>SUM(C68:F68)</f>
        <v>471717.33399999997</v>
      </c>
    </row>
    <row r="69" spans="2:11">
      <c r="B69" s="55" t="s">
        <v>118</v>
      </c>
      <c r="C69" s="53">
        <v>65049094.722000018</v>
      </c>
      <c r="D69" s="54">
        <f>SUM(D7:D68)</f>
        <v>1005</v>
      </c>
      <c r="E69" s="43">
        <f>SUM(E7:E68)</f>
        <v>939155</v>
      </c>
      <c r="F69" s="54">
        <f>SUM(F7:F68)</f>
        <v>5181970</v>
      </c>
      <c r="G69" s="53">
        <f>SUM(G7:G68)</f>
        <v>71171224.722000018</v>
      </c>
    </row>
    <row r="70" spans="2:11">
      <c r="B70" s="57" t="s">
        <v>96</v>
      </c>
      <c r="C70" s="52"/>
      <c r="D70" s="56">
        <v>5550</v>
      </c>
      <c r="E70" s="48"/>
      <c r="F70" s="56"/>
      <c r="G70" s="52">
        <v>5550</v>
      </c>
    </row>
    <row r="71" spans="2:11">
      <c r="B71" s="55" t="s">
        <v>95</v>
      </c>
      <c r="C71" s="53"/>
      <c r="D71" s="54">
        <f>SUM(D69:D70)</f>
        <v>6555</v>
      </c>
      <c r="E71" s="54">
        <f>SUM(E69:E70)</f>
        <v>939155</v>
      </c>
      <c r="F71" s="54">
        <f>SUM(F69:F70)</f>
        <v>5181970</v>
      </c>
      <c r="G71" s="53">
        <f>SUM(G69:G70)</f>
        <v>71176774.722000018</v>
      </c>
    </row>
    <row r="72" spans="2:11">
      <c r="B72" s="52" t="s">
        <v>94</v>
      </c>
      <c r="C72" s="52"/>
      <c r="D72" s="51"/>
      <c r="E72" s="50"/>
      <c r="F72" s="49"/>
      <c r="G72" s="48">
        <v>87157000</v>
      </c>
    </row>
    <row r="73" spans="2:11">
      <c r="B73" s="47" t="s">
        <v>118</v>
      </c>
      <c r="C73" s="46"/>
      <c r="D73" s="44"/>
      <c r="E73" s="45"/>
      <c r="F73" s="44"/>
      <c r="G73" s="43">
        <f>SUM(G71:G72)</f>
        <v>158333774.722</v>
      </c>
      <c r="K73" s="82"/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topLeftCell="A25" workbookViewId="0">
      <selection activeCell="N65" sqref="N65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7" t="s">
        <v>123</v>
      </c>
      <c r="C3" s="117"/>
      <c r="D3" s="117"/>
      <c r="E3" s="117"/>
      <c r="F3" s="117"/>
      <c r="G3" s="117"/>
    </row>
    <row r="4" spans="2:8" ht="15" customHeight="1">
      <c r="B4" s="117"/>
      <c r="C4" s="117"/>
      <c r="D4" s="117"/>
      <c r="E4" s="117"/>
      <c r="F4" s="117"/>
      <c r="G4" s="117"/>
      <c r="H4" s="69"/>
    </row>
    <row r="5" spans="2:8">
      <c r="B5" s="68" t="s">
        <v>117</v>
      </c>
    </row>
    <row r="6" spans="2:8">
      <c r="B6" s="67" t="s">
        <v>116</v>
      </c>
      <c r="C6" s="65" t="s">
        <v>115</v>
      </c>
      <c r="D6" s="66" t="s">
        <v>114</v>
      </c>
      <c r="E6" s="66" t="s">
        <v>113</v>
      </c>
      <c r="F6" s="66" t="s">
        <v>112</v>
      </c>
      <c r="G6" s="65" t="s">
        <v>97</v>
      </c>
    </row>
    <row r="7" spans="2:8">
      <c r="B7" s="64" t="s">
        <v>25</v>
      </c>
      <c r="C7" s="62">
        <v>7789178.4730000021</v>
      </c>
      <c r="D7" s="30"/>
      <c r="E7" s="63">
        <v>28909</v>
      </c>
      <c r="F7" s="30">
        <v>59691</v>
      </c>
      <c r="G7" s="62">
        <f>SUM(C7:F7)</f>
        <v>7877778.4730000021</v>
      </c>
    </row>
    <row r="8" spans="2:8">
      <c r="B8" s="60" t="s">
        <v>76</v>
      </c>
      <c r="C8" s="61">
        <v>-1048146.144</v>
      </c>
      <c r="D8" s="30"/>
      <c r="E8" s="59">
        <v>113146</v>
      </c>
      <c r="F8" s="30"/>
      <c r="G8" s="62">
        <f t="shared" ref="G8:G68" si="0">SUM(C8:F8)</f>
        <v>-935000.14399999997</v>
      </c>
    </row>
    <row r="9" spans="2:8">
      <c r="B9" s="60" t="s">
        <v>26</v>
      </c>
      <c r="C9" s="61">
        <v>-93766.97</v>
      </c>
      <c r="D9" s="30"/>
      <c r="E9" s="59"/>
      <c r="F9" s="30"/>
      <c r="G9" s="62">
        <f t="shared" si="0"/>
        <v>-93766.97</v>
      </c>
    </row>
    <row r="10" spans="2:8">
      <c r="B10" s="60" t="s">
        <v>27</v>
      </c>
      <c r="C10" s="61">
        <v>-580282.62600000005</v>
      </c>
      <c r="D10" s="30"/>
      <c r="E10" s="59">
        <v>-551</v>
      </c>
      <c r="F10" s="30"/>
      <c r="G10" s="62">
        <f t="shared" si="0"/>
        <v>-580833.62600000005</v>
      </c>
    </row>
    <row r="11" spans="2:8">
      <c r="B11" s="60" t="s">
        <v>28</v>
      </c>
      <c r="C11" s="61">
        <v>-3746875.7509999997</v>
      </c>
      <c r="D11" s="30"/>
      <c r="E11" s="59"/>
      <c r="F11" s="30">
        <v>88631</v>
      </c>
      <c r="G11" s="62">
        <f t="shared" si="0"/>
        <v>-3658244.7509999997</v>
      </c>
    </row>
    <row r="12" spans="2:8">
      <c r="B12" s="60" t="s">
        <v>29</v>
      </c>
      <c r="C12" s="61">
        <v>-39897.395999999993</v>
      </c>
      <c r="D12" s="30"/>
      <c r="E12" s="59">
        <v>13280</v>
      </c>
      <c r="F12" s="30">
        <v>210092</v>
      </c>
      <c r="G12" s="62">
        <f t="shared" si="0"/>
        <v>183474.60399999999</v>
      </c>
    </row>
    <row r="13" spans="2:8">
      <c r="B13" s="60" t="s">
        <v>68</v>
      </c>
      <c r="C13" s="61">
        <v>693197.20400000003</v>
      </c>
      <c r="D13" s="30"/>
      <c r="E13" s="59"/>
      <c r="F13" s="30"/>
      <c r="G13" s="62">
        <f t="shared" si="0"/>
        <v>693197.20400000003</v>
      </c>
    </row>
    <row r="14" spans="2:8">
      <c r="B14" s="60" t="s">
        <v>30</v>
      </c>
      <c r="C14" s="61">
        <v>-293205.53000000003</v>
      </c>
      <c r="D14" s="30"/>
      <c r="E14" s="59"/>
      <c r="F14" s="30"/>
      <c r="G14" s="62">
        <f t="shared" si="0"/>
        <v>-293205.53000000003</v>
      </c>
    </row>
    <row r="15" spans="2:8">
      <c r="B15" s="60" t="s">
        <v>111</v>
      </c>
      <c r="C15" s="61"/>
      <c r="D15" s="30"/>
      <c r="E15" s="59">
        <v>10882</v>
      </c>
      <c r="F15" s="30"/>
      <c r="G15" s="62">
        <f t="shared" si="0"/>
        <v>10882</v>
      </c>
    </row>
    <row r="16" spans="2:8">
      <c r="B16" s="60" t="s">
        <v>31</v>
      </c>
      <c r="C16" s="61">
        <v>-148464.133</v>
      </c>
      <c r="D16" s="30"/>
      <c r="E16" s="59"/>
      <c r="F16" s="30"/>
      <c r="G16" s="62">
        <f t="shared" si="0"/>
        <v>-148464.133</v>
      </c>
    </row>
    <row r="17" spans="2:7">
      <c r="B17" s="60" t="s">
        <v>32</v>
      </c>
      <c r="C17" s="61">
        <v>-123893.554</v>
      </c>
      <c r="D17" s="30"/>
      <c r="E17" s="59"/>
      <c r="F17" s="30"/>
      <c r="G17" s="62">
        <f t="shared" si="0"/>
        <v>-123893.554</v>
      </c>
    </row>
    <row r="18" spans="2:7">
      <c r="B18" s="60" t="s">
        <v>33</v>
      </c>
      <c r="C18" s="61">
        <v>-546384.06400000001</v>
      </c>
      <c r="D18" s="30"/>
      <c r="E18" s="59">
        <v>65042</v>
      </c>
      <c r="F18" s="30">
        <v>405692</v>
      </c>
      <c r="G18" s="62">
        <f t="shared" si="0"/>
        <v>-75650.064000000013</v>
      </c>
    </row>
    <row r="19" spans="2:7">
      <c r="B19" s="60" t="s">
        <v>18</v>
      </c>
      <c r="C19" s="61">
        <v>-14672.491</v>
      </c>
      <c r="D19" s="30"/>
      <c r="E19" s="59"/>
      <c r="F19" s="30"/>
      <c r="G19" s="62">
        <f t="shared" si="0"/>
        <v>-14672.491</v>
      </c>
    </row>
    <row r="20" spans="2:7">
      <c r="B20" s="60" t="s">
        <v>110</v>
      </c>
      <c r="C20" s="61">
        <v>55320.385999999984</v>
      </c>
      <c r="D20" s="30"/>
      <c r="E20" s="59"/>
      <c r="F20" s="30"/>
      <c r="G20" s="62">
        <f t="shared" si="0"/>
        <v>55320.385999999984</v>
      </c>
    </row>
    <row r="21" spans="2:7">
      <c r="B21" s="60" t="s">
        <v>34</v>
      </c>
      <c r="C21" s="61">
        <v>-65531.231000000007</v>
      </c>
      <c r="D21" s="30"/>
      <c r="E21" s="59">
        <v>-2587</v>
      </c>
      <c r="F21" s="30"/>
      <c r="G21" s="62">
        <f t="shared" si="0"/>
        <v>-68118.231</v>
      </c>
    </row>
    <row r="22" spans="2:7">
      <c r="B22" s="60" t="s">
        <v>109</v>
      </c>
      <c r="C22" s="61">
        <v>-700895.82499999995</v>
      </c>
      <c r="D22" s="30"/>
      <c r="E22" s="59"/>
      <c r="F22" s="30"/>
      <c r="G22" s="62">
        <f t="shared" si="0"/>
        <v>-700895.82499999995</v>
      </c>
    </row>
    <row r="23" spans="2:7">
      <c r="B23" s="60" t="s">
        <v>108</v>
      </c>
      <c r="C23" s="61">
        <v>11338.190000000002</v>
      </c>
      <c r="D23" s="30"/>
      <c r="E23" s="59">
        <v>276</v>
      </c>
      <c r="F23" s="30">
        <v>79502</v>
      </c>
      <c r="G23" s="62">
        <f t="shared" si="0"/>
        <v>91116.19</v>
      </c>
    </row>
    <row r="24" spans="2:7">
      <c r="B24" s="60" t="s">
        <v>77</v>
      </c>
      <c r="C24" s="61">
        <v>-454785.50399999996</v>
      </c>
      <c r="D24" s="30"/>
      <c r="E24" s="59"/>
      <c r="F24" s="30"/>
      <c r="G24" s="62">
        <f t="shared" si="0"/>
        <v>-454785.50399999996</v>
      </c>
    </row>
    <row r="25" spans="2:7">
      <c r="B25" s="60" t="s">
        <v>107</v>
      </c>
      <c r="C25" s="61"/>
      <c r="D25" s="30"/>
      <c r="E25" s="59">
        <v>15908</v>
      </c>
      <c r="F25" s="30"/>
      <c r="G25" s="62">
        <f t="shared" si="0"/>
        <v>15908</v>
      </c>
    </row>
    <row r="26" spans="2:7">
      <c r="B26" s="60" t="s">
        <v>35</v>
      </c>
      <c r="C26" s="61">
        <v>-563250.16199999989</v>
      </c>
      <c r="D26" s="30"/>
      <c r="E26" s="59"/>
      <c r="F26" s="30"/>
      <c r="G26" s="62">
        <f t="shared" si="0"/>
        <v>-563250.16199999989</v>
      </c>
    </row>
    <row r="27" spans="2:7">
      <c r="B27" s="60" t="s">
        <v>36</v>
      </c>
      <c r="C27" s="61">
        <v>-249309.497</v>
      </c>
      <c r="D27" s="30"/>
      <c r="E27" s="59">
        <v>88499</v>
      </c>
      <c r="F27" s="30">
        <v>56134</v>
      </c>
      <c r="G27" s="62">
        <f t="shared" si="0"/>
        <v>-104676.497</v>
      </c>
    </row>
    <row r="28" spans="2:7">
      <c r="B28" s="60" t="s">
        <v>106</v>
      </c>
      <c r="C28" s="61"/>
      <c r="D28" s="30"/>
      <c r="E28" s="59">
        <v>22386</v>
      </c>
      <c r="F28" s="30">
        <v>55282</v>
      </c>
      <c r="G28" s="62">
        <f t="shared" si="0"/>
        <v>77668</v>
      </c>
    </row>
    <row r="29" spans="2:7">
      <c r="B29" s="60" t="s">
        <v>37</v>
      </c>
      <c r="C29" s="61">
        <v>-4768.134</v>
      </c>
      <c r="D29" s="30"/>
      <c r="E29" s="59"/>
      <c r="F29" s="30"/>
      <c r="G29" s="62">
        <f t="shared" si="0"/>
        <v>-4768.134</v>
      </c>
    </row>
    <row r="30" spans="2:7">
      <c r="B30" s="60" t="s">
        <v>78</v>
      </c>
      <c r="C30" s="61">
        <v>32938579.614000004</v>
      </c>
      <c r="D30" s="30"/>
      <c r="E30" s="59">
        <v>517078</v>
      </c>
      <c r="F30" s="30">
        <v>3908063</v>
      </c>
      <c r="G30" s="62">
        <f t="shared" si="0"/>
        <v>37363720.614000008</v>
      </c>
    </row>
    <row r="31" spans="2:7">
      <c r="B31" s="60" t="s">
        <v>105</v>
      </c>
      <c r="C31" s="61">
        <v>2214517.11</v>
      </c>
      <c r="D31" s="30"/>
      <c r="E31" s="59">
        <v>7138</v>
      </c>
      <c r="F31" s="30">
        <v>93319</v>
      </c>
      <c r="G31" s="62">
        <f t="shared" si="0"/>
        <v>2314974.11</v>
      </c>
    </row>
    <row r="32" spans="2:7">
      <c r="B32" s="60" t="s">
        <v>104</v>
      </c>
      <c r="C32" s="61">
        <v>5031035.1499999994</v>
      </c>
      <c r="D32" s="30"/>
      <c r="E32" s="59"/>
      <c r="F32" s="30"/>
      <c r="G32" s="62">
        <f t="shared" si="0"/>
        <v>5031035.1499999994</v>
      </c>
    </row>
    <row r="33" spans="2:7">
      <c r="B33" s="60" t="s">
        <v>39</v>
      </c>
      <c r="C33" s="61">
        <v>-461410.22299999994</v>
      </c>
      <c r="D33" s="30"/>
      <c r="E33" s="59">
        <v>3720</v>
      </c>
      <c r="F33" s="30"/>
      <c r="G33" s="62">
        <f t="shared" si="0"/>
        <v>-457690.22299999994</v>
      </c>
    </row>
    <row r="34" spans="2:7">
      <c r="B34" s="60" t="s">
        <v>40</v>
      </c>
      <c r="C34" s="61">
        <v>-335729.815</v>
      </c>
      <c r="D34" s="30"/>
      <c r="E34" s="59"/>
      <c r="F34" s="30"/>
      <c r="G34" s="62">
        <f t="shared" si="0"/>
        <v>-335729.815</v>
      </c>
    </row>
    <row r="35" spans="2:7">
      <c r="B35" s="60" t="s">
        <v>41</v>
      </c>
      <c r="C35" s="61">
        <v>-224369.97599999997</v>
      </c>
      <c r="D35" s="30"/>
      <c r="E35" s="59"/>
      <c r="F35" s="30"/>
      <c r="G35" s="62">
        <f t="shared" si="0"/>
        <v>-224369.97599999997</v>
      </c>
    </row>
    <row r="36" spans="2:7">
      <c r="B36" s="60" t="s">
        <v>80</v>
      </c>
      <c r="C36" s="61">
        <v>3185679.9479999999</v>
      </c>
      <c r="D36" s="30"/>
      <c r="E36" s="59"/>
      <c r="F36" s="30"/>
      <c r="G36" s="62">
        <f t="shared" si="0"/>
        <v>3185679.9479999999</v>
      </c>
    </row>
    <row r="37" spans="2:7">
      <c r="B37" s="60" t="s">
        <v>42</v>
      </c>
      <c r="C37" s="61">
        <v>527255.65300000005</v>
      </c>
      <c r="D37" s="30"/>
      <c r="E37" s="59"/>
      <c r="F37" s="30"/>
      <c r="G37" s="62">
        <f t="shared" si="0"/>
        <v>527255.65300000005</v>
      </c>
    </row>
    <row r="38" spans="2:7">
      <c r="B38" s="60" t="s">
        <v>81</v>
      </c>
      <c r="C38" s="61">
        <v>-54520.864000000001</v>
      </c>
      <c r="D38" s="30"/>
      <c r="E38" s="59"/>
      <c r="F38" s="30"/>
      <c r="G38" s="62">
        <f t="shared" si="0"/>
        <v>-54520.864000000001</v>
      </c>
    </row>
    <row r="39" spans="2:7">
      <c r="B39" s="60" t="s">
        <v>103</v>
      </c>
      <c r="C39" s="61">
        <v>-96608.486000000004</v>
      </c>
      <c r="D39" s="30"/>
      <c r="E39" s="59"/>
      <c r="F39" s="30"/>
      <c r="G39" s="62">
        <f t="shared" si="0"/>
        <v>-96608.486000000004</v>
      </c>
    </row>
    <row r="40" spans="2:7">
      <c r="B40" s="60" t="s">
        <v>102</v>
      </c>
      <c r="C40" s="61"/>
      <c r="D40" s="30"/>
      <c r="E40" s="59">
        <v>-859</v>
      </c>
      <c r="F40" s="30"/>
      <c r="G40" s="62">
        <f t="shared" si="0"/>
        <v>-859</v>
      </c>
    </row>
    <row r="41" spans="2:7">
      <c r="B41" s="60" t="s">
        <v>101</v>
      </c>
      <c r="C41" s="61">
        <v>-470547.23499999999</v>
      </c>
      <c r="D41" s="30"/>
      <c r="E41" s="59"/>
      <c r="F41" s="30"/>
      <c r="G41" s="62">
        <f t="shared" si="0"/>
        <v>-470547.23499999999</v>
      </c>
    </row>
    <row r="42" spans="2:7">
      <c r="B42" s="60" t="s">
        <v>100</v>
      </c>
      <c r="C42" s="61">
        <v>-156983.96599999999</v>
      </c>
      <c r="D42" s="30"/>
      <c r="E42" s="59"/>
      <c r="F42" s="30"/>
      <c r="G42" s="62">
        <f t="shared" si="0"/>
        <v>-156983.96599999999</v>
      </c>
    </row>
    <row r="43" spans="2:7">
      <c r="B43" s="60" t="s">
        <v>47</v>
      </c>
      <c r="C43" s="61">
        <v>-2318327.8670000001</v>
      </c>
      <c r="D43" s="30"/>
      <c r="E43" s="59">
        <v>247623</v>
      </c>
      <c r="F43" s="30">
        <v>36694</v>
      </c>
      <c r="G43" s="62">
        <f t="shared" si="0"/>
        <v>-2034010.8670000001</v>
      </c>
    </row>
    <row r="44" spans="2:7">
      <c r="B44" s="60" t="s">
        <v>48</v>
      </c>
      <c r="C44" s="61">
        <v>-581135.11200000008</v>
      </c>
      <c r="D44" s="30">
        <v>887</v>
      </c>
      <c r="E44" s="59">
        <v>-18278</v>
      </c>
      <c r="F44" s="30"/>
      <c r="G44" s="62">
        <f t="shared" si="0"/>
        <v>-598526.11200000008</v>
      </c>
    </row>
    <row r="45" spans="2:7">
      <c r="B45" s="60" t="s">
        <v>49</v>
      </c>
      <c r="C45" s="61">
        <v>-168759.647</v>
      </c>
      <c r="D45" s="30"/>
      <c r="E45" s="59"/>
      <c r="F45" s="30"/>
      <c r="G45" s="62">
        <f t="shared" si="0"/>
        <v>-168759.647</v>
      </c>
    </row>
    <row r="46" spans="2:7">
      <c r="B46" s="60" t="s">
        <v>50</v>
      </c>
      <c r="C46" s="61">
        <v>-310266.81199999998</v>
      </c>
      <c r="D46" s="30"/>
      <c r="E46" s="59"/>
      <c r="F46" s="30"/>
      <c r="G46" s="62">
        <f t="shared" si="0"/>
        <v>-310266.81199999998</v>
      </c>
    </row>
    <row r="47" spans="2:7">
      <c r="B47" s="60" t="s">
        <v>83</v>
      </c>
      <c r="C47" s="61">
        <v>3346008.1379999993</v>
      </c>
      <c r="D47" s="30"/>
      <c r="E47" s="59"/>
      <c r="F47" s="30"/>
      <c r="G47" s="62">
        <f t="shared" si="0"/>
        <v>3346008.1379999993</v>
      </c>
    </row>
    <row r="48" spans="2:7">
      <c r="B48" s="60" t="s">
        <v>51</v>
      </c>
      <c r="C48" s="61">
        <v>-118981.247</v>
      </c>
      <c r="D48" s="30"/>
      <c r="E48" s="59"/>
      <c r="F48" s="30"/>
      <c r="G48" s="62">
        <f t="shared" si="0"/>
        <v>-118981.247</v>
      </c>
    </row>
    <row r="49" spans="2:7">
      <c r="B49" s="60" t="s">
        <v>52</v>
      </c>
      <c r="C49" s="61">
        <v>63917.595000000001</v>
      </c>
      <c r="D49" s="30"/>
      <c r="E49" s="59"/>
      <c r="F49" s="30"/>
      <c r="G49" s="62">
        <f t="shared" si="0"/>
        <v>63917.595000000001</v>
      </c>
    </row>
    <row r="50" spans="2:7">
      <c r="B50" s="60" t="s">
        <v>53</v>
      </c>
      <c r="C50" s="61">
        <v>120919.33799999999</v>
      </c>
      <c r="D50" s="30"/>
      <c r="E50" s="59"/>
      <c r="F50" s="30"/>
      <c r="G50" s="62">
        <f t="shared" si="0"/>
        <v>120919.33799999999</v>
      </c>
    </row>
    <row r="51" spans="2:7">
      <c r="B51" s="60" t="s">
        <v>72</v>
      </c>
      <c r="C51" s="61">
        <v>-228195.96799999999</v>
      </c>
      <c r="D51" s="30"/>
      <c r="E51" s="59"/>
      <c r="F51" s="30"/>
      <c r="G51" s="62">
        <f t="shared" si="0"/>
        <v>-228195.96799999999</v>
      </c>
    </row>
    <row r="52" spans="2:7">
      <c r="B52" s="60" t="s">
        <v>54</v>
      </c>
      <c r="C52" s="61">
        <v>-385165.85600000003</v>
      </c>
      <c r="D52" s="30"/>
      <c r="E52" s="59"/>
      <c r="F52" s="30"/>
      <c r="G52" s="62">
        <f t="shared" si="0"/>
        <v>-385165.85600000003</v>
      </c>
    </row>
    <row r="53" spans="2:7">
      <c r="B53" s="60" t="s">
        <v>55</v>
      </c>
      <c r="C53" s="61">
        <v>-563002.68200000003</v>
      </c>
      <c r="D53" s="30"/>
      <c r="E53" s="59">
        <v>89793</v>
      </c>
      <c r="F53" s="30"/>
      <c r="G53" s="62">
        <f t="shared" si="0"/>
        <v>-473209.68200000003</v>
      </c>
    </row>
    <row r="54" spans="2:7">
      <c r="B54" s="60" t="s">
        <v>99</v>
      </c>
      <c r="C54" s="61">
        <v>-101656.414</v>
      </c>
      <c r="D54" s="30"/>
      <c r="E54" s="59"/>
      <c r="F54" s="30"/>
      <c r="G54" s="62">
        <f t="shared" si="0"/>
        <v>-101656.414</v>
      </c>
    </row>
    <row r="55" spans="2:7">
      <c r="B55" s="60" t="s">
        <v>86</v>
      </c>
      <c r="C55" s="61">
        <v>-1027970.184</v>
      </c>
      <c r="D55" s="30"/>
      <c r="E55" s="59"/>
      <c r="F55" s="30"/>
      <c r="G55" s="62">
        <f t="shared" si="0"/>
        <v>-1027970.184</v>
      </c>
    </row>
    <row r="56" spans="2:7">
      <c r="B56" s="60" t="s">
        <v>98</v>
      </c>
      <c r="C56" s="61">
        <v>-623642.41899999999</v>
      </c>
      <c r="D56" s="30"/>
      <c r="E56" s="59">
        <v>35992</v>
      </c>
      <c r="F56" s="30">
        <v>35580</v>
      </c>
      <c r="G56" s="62">
        <f t="shared" si="0"/>
        <v>-552070.41899999999</v>
      </c>
    </row>
    <row r="57" spans="2:7">
      <c r="B57" s="60" t="s">
        <v>59</v>
      </c>
      <c r="C57" s="61">
        <v>-67441.092000000004</v>
      </c>
      <c r="D57" s="30"/>
      <c r="E57" s="59"/>
      <c r="F57" s="30"/>
      <c r="G57" s="62">
        <f t="shared" si="0"/>
        <v>-67441.092000000004</v>
      </c>
    </row>
    <row r="58" spans="2:7">
      <c r="B58" s="60" t="s">
        <v>60</v>
      </c>
      <c r="C58" s="61">
        <v>708931.72500000021</v>
      </c>
      <c r="D58" s="30"/>
      <c r="E58" s="59"/>
      <c r="F58" s="30"/>
      <c r="G58" s="62">
        <f t="shared" si="0"/>
        <v>708931.72500000021</v>
      </c>
    </row>
    <row r="59" spans="2:7">
      <c r="B59" s="60" t="s">
        <v>61</v>
      </c>
      <c r="C59" s="61">
        <v>-37373.904999999999</v>
      </c>
      <c r="D59" s="30"/>
      <c r="E59" s="59"/>
      <c r="F59" s="30"/>
      <c r="G59" s="62">
        <f t="shared" si="0"/>
        <v>-37373.904999999999</v>
      </c>
    </row>
    <row r="60" spans="2:7">
      <c r="B60" s="60" t="s">
        <v>62</v>
      </c>
      <c r="C60" s="70">
        <v>2806825.9040000001</v>
      </c>
      <c r="D60" s="30"/>
      <c r="E60" s="59"/>
      <c r="F60" s="30"/>
      <c r="G60" s="62">
        <f t="shared" si="0"/>
        <v>2806825.9040000001</v>
      </c>
    </row>
    <row r="61" spans="2:7">
      <c r="B61" s="60" t="s">
        <v>87</v>
      </c>
      <c r="C61" s="61">
        <v>1072298.121</v>
      </c>
      <c r="D61" s="30"/>
      <c r="E61" s="59"/>
      <c r="F61" s="30"/>
      <c r="G61" s="62">
        <f t="shared" si="0"/>
        <v>1072298.121</v>
      </c>
    </row>
    <row r="62" spans="2:7">
      <c r="B62" s="60" t="s">
        <v>63</v>
      </c>
      <c r="C62" s="61">
        <v>-992985.54300000006</v>
      </c>
      <c r="D62" s="30"/>
      <c r="E62" s="59">
        <v>8083</v>
      </c>
      <c r="F62" s="30"/>
      <c r="G62" s="62">
        <f t="shared" si="0"/>
        <v>-984902.54300000006</v>
      </c>
    </row>
    <row r="63" spans="2:7">
      <c r="B63" s="60" t="s">
        <v>64</v>
      </c>
      <c r="C63" s="61">
        <v>208310.03900000005</v>
      </c>
      <c r="D63" s="30"/>
      <c r="E63" s="59">
        <v>109051</v>
      </c>
      <c r="F63" s="30"/>
      <c r="G63" s="62">
        <f t="shared" si="0"/>
        <v>317361.03900000005</v>
      </c>
    </row>
    <row r="64" spans="2:7">
      <c r="B64" s="60" t="s">
        <v>71</v>
      </c>
      <c r="C64" s="61">
        <v>-610.67399999999998</v>
      </c>
      <c r="D64" s="30"/>
      <c r="E64" s="59"/>
      <c r="F64" s="30"/>
      <c r="G64" s="62">
        <f t="shared" si="0"/>
        <v>-610.67399999999998</v>
      </c>
    </row>
    <row r="65" spans="2:8">
      <c r="B65" s="60" t="s">
        <v>65</v>
      </c>
      <c r="C65" s="61">
        <v>-507876.99699999997</v>
      </c>
      <c r="D65" s="30">
        <v>150</v>
      </c>
      <c r="E65" s="59">
        <v>-479</v>
      </c>
      <c r="F65" s="30"/>
      <c r="G65" s="62">
        <f t="shared" si="0"/>
        <v>-508205.99699999997</v>
      </c>
    </row>
    <row r="66" spans="2:8">
      <c r="B66" s="60" t="s">
        <v>66</v>
      </c>
      <c r="C66" s="61">
        <v>-603316.80699999991</v>
      </c>
      <c r="D66" s="30">
        <v>830</v>
      </c>
      <c r="E66" s="59">
        <v>8822</v>
      </c>
      <c r="F66" s="30"/>
      <c r="G66" s="62">
        <f t="shared" si="0"/>
        <v>-593664.80699999991</v>
      </c>
    </row>
    <row r="67" spans="2:8">
      <c r="B67" s="60" t="s">
        <v>70</v>
      </c>
      <c r="C67" s="61">
        <v>-60058.752999999997</v>
      </c>
      <c r="D67" s="30"/>
      <c r="E67" s="59"/>
      <c r="F67" s="30"/>
      <c r="G67" s="62">
        <f t="shared" si="0"/>
        <v>-60058.752999999997</v>
      </c>
    </row>
    <row r="68" spans="2:8">
      <c r="B68" s="60" t="s">
        <v>67</v>
      </c>
      <c r="C68" s="58">
        <v>-509487.22499999998</v>
      </c>
      <c r="D68" s="30"/>
      <c r="E68" s="59">
        <v>40493</v>
      </c>
      <c r="F68" s="30">
        <v>78840</v>
      </c>
      <c r="G68" s="62">
        <f t="shared" si="0"/>
        <v>-390154.22499999998</v>
      </c>
    </row>
    <row r="69" spans="2:8">
      <c r="B69" s="55" t="s">
        <v>97</v>
      </c>
      <c r="C69" s="53">
        <f>SUM(C7:C68)</f>
        <v>41092757.806999989</v>
      </c>
      <c r="D69" s="53">
        <f t="shared" ref="D69:G69" si="1">SUM(D7:D68)</f>
        <v>1867</v>
      </c>
      <c r="E69" s="53">
        <f t="shared" si="1"/>
        <v>1403367</v>
      </c>
      <c r="F69" s="53">
        <f t="shared" si="1"/>
        <v>5107520</v>
      </c>
      <c r="G69" s="53">
        <f t="shared" si="1"/>
        <v>47605511.807000004</v>
      </c>
      <c r="H69" s="84"/>
    </row>
    <row r="70" spans="2:8">
      <c r="B70" s="57" t="s">
        <v>96</v>
      </c>
      <c r="C70" s="52"/>
      <c r="D70" s="56">
        <v>333</v>
      </c>
      <c r="E70" s="48"/>
      <c r="F70" s="56"/>
      <c r="G70" s="52">
        <f>SUM(C70:F70)</f>
        <v>333</v>
      </c>
    </row>
    <row r="71" spans="2:8">
      <c r="B71" s="55" t="s">
        <v>95</v>
      </c>
      <c r="C71" s="53"/>
      <c r="D71" s="54">
        <f>SUM(D69:D70)</f>
        <v>2200</v>
      </c>
      <c r="E71" s="54">
        <f>SUM(E69:E70)</f>
        <v>1403367</v>
      </c>
      <c r="F71" s="54">
        <f>SUM(F69:F70)</f>
        <v>5107520</v>
      </c>
      <c r="G71" s="53">
        <f>SUM(G69:G70)</f>
        <v>47605844.807000004</v>
      </c>
    </row>
    <row r="72" spans="2:8">
      <c r="B72" s="52" t="s">
        <v>94</v>
      </c>
      <c r="C72" s="52"/>
      <c r="D72" s="51"/>
      <c r="E72" s="50"/>
      <c r="F72" s="49"/>
      <c r="G72" s="48">
        <v>65897000</v>
      </c>
    </row>
    <row r="73" spans="2:8">
      <c r="B73" s="47" t="s">
        <v>93</v>
      </c>
      <c r="C73" s="46"/>
      <c r="D73" s="44"/>
      <c r="E73" s="45"/>
      <c r="F73" s="44"/>
      <c r="G73" s="43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Fig-data</vt:lpstr>
      <vt:lpstr>2021</vt:lpstr>
      <vt:lpstr>2020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2022-08-31T12:43:40Z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