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5)\AI\EITI\"/>
    </mc:Choice>
  </mc:AlternateContent>
  <xr:revisionPtr revIDLastSave="0" documentId="13_ncr:1_{76734937-DBC2-447C-8B17-F7C088B44AC2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Fig-data" sheetId="4" r:id="rId1"/>
    <sheet name="2024" sheetId="15" r:id="rId2"/>
    <sheet name="2023" sheetId="13" r:id="rId3"/>
    <sheet name="2022" sheetId="11" r:id="rId4"/>
    <sheet name="2021" sheetId="10" r:id="rId5"/>
    <sheet name="2020" sheetId="9" r:id="rId6"/>
  </sheets>
  <externalReferences>
    <externalReference r:id="rId7"/>
  </externalReferences>
  <definedNames>
    <definedName name="_xlnm._FilterDatabase" localSheetId="4" hidden="1">'2021'!$B$5:$G$49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5" l="1"/>
  <c r="G26" i="15" l="1"/>
  <c r="D59" i="4" l="1"/>
  <c r="D41" i="15"/>
  <c r="G37" i="15" l="1"/>
  <c r="E41" i="15"/>
  <c r="G40" i="15"/>
  <c r="F41" i="15"/>
  <c r="G21" i="15"/>
  <c r="C43" i="15" l="1"/>
  <c r="C41" i="15"/>
  <c r="G6" i="15" l="1"/>
  <c r="F43" i="15" l="1"/>
  <c r="E43" i="15"/>
  <c r="D43" i="15"/>
  <c r="G39" i="15"/>
  <c r="G38" i="15"/>
  <c r="G36" i="15"/>
  <c r="G35" i="15"/>
  <c r="G34" i="15"/>
  <c r="G33" i="15"/>
  <c r="G32" i="15"/>
  <c r="G31" i="15"/>
  <c r="G30" i="15"/>
  <c r="G29" i="15"/>
  <c r="G28" i="15"/>
  <c r="G27" i="15"/>
  <c r="G25" i="15"/>
  <c r="G24" i="15"/>
  <c r="G23" i="15"/>
  <c r="G22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3" i="11"/>
  <c r="G49" i="13"/>
  <c r="G51" i="13"/>
  <c r="E51" i="13"/>
  <c r="D51" i="13"/>
  <c r="G10" i="13"/>
  <c r="G9" i="13"/>
  <c r="G8" i="13"/>
  <c r="G6" i="13"/>
  <c r="G41" i="15" l="1"/>
  <c r="G7" i="13" l="1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50" i="13"/>
  <c r="D63" i="11" l="1"/>
  <c r="C53" i="13"/>
  <c r="F51" i="13"/>
  <c r="F53" i="13"/>
  <c r="E53" i="13"/>
  <c r="D53" i="13"/>
  <c r="C51" i="13"/>
  <c r="G59" i="11" l="1"/>
  <c r="G60" i="11"/>
  <c r="G61" i="11"/>
  <c r="G62" i="11"/>
  <c r="G58" i="11"/>
  <c r="G22" i="11" l="1"/>
  <c r="G8" i="11"/>
  <c r="G18" i="11"/>
  <c r="G35" i="11"/>
  <c r="G24" i="11"/>
  <c r="F65" i="11"/>
  <c r="E65" i="11"/>
  <c r="D65" i="11"/>
  <c r="C65" i="11"/>
  <c r="F63" i="11"/>
  <c r="E63" i="11"/>
  <c r="C63" i="11"/>
  <c r="G54" i="11"/>
  <c r="G56" i="11"/>
  <c r="G45" i="11"/>
  <c r="G52" i="11"/>
  <c r="G14" i="11"/>
  <c r="G25" i="11"/>
  <c r="G55" i="11"/>
  <c r="G32" i="11"/>
  <c r="G40" i="11"/>
  <c r="G34" i="11"/>
  <c r="G28" i="11"/>
  <c r="G50" i="11"/>
  <c r="G43" i="11"/>
  <c r="G39" i="11"/>
  <c r="G33" i="11"/>
  <c r="G41" i="11"/>
  <c r="G16" i="11"/>
  <c r="G37" i="11"/>
  <c r="G48" i="11"/>
  <c r="G27" i="11"/>
  <c r="G11" i="11"/>
  <c r="G26" i="11"/>
  <c r="G12" i="11"/>
  <c r="G44" i="11"/>
  <c r="G23" i="11"/>
  <c r="G29" i="11"/>
  <c r="G10" i="11"/>
  <c r="G46" i="11"/>
  <c r="G31" i="11"/>
  <c r="G19" i="11"/>
  <c r="G20" i="11"/>
  <c r="G17" i="11"/>
  <c r="G42" i="11"/>
  <c r="G36" i="11"/>
  <c r="G49" i="11"/>
  <c r="G51" i="11"/>
  <c r="G47" i="11"/>
  <c r="G21" i="11"/>
  <c r="G38" i="11"/>
  <c r="G7" i="11"/>
  <c r="G9" i="11"/>
  <c r="G13" i="11"/>
  <c r="G6" i="11"/>
  <c r="G53" i="11"/>
  <c r="G30" i="11"/>
  <c r="G15" i="11"/>
  <c r="G57" i="10"/>
  <c r="G55" i="10"/>
  <c r="C55" i="10"/>
  <c r="D55" i="10"/>
  <c r="E55" i="10"/>
  <c r="F55" i="10"/>
  <c r="G9" i="10" l="1"/>
  <c r="G12" i="10" l="1"/>
  <c r="G11" i="10"/>
  <c r="G33" i="10"/>
  <c r="G27" i="10"/>
  <c r="G31" i="10"/>
  <c r="G10" i="10"/>
  <c r="G49" i="10"/>
  <c r="G6" i="10"/>
  <c r="G37" i="10"/>
  <c r="G22" i="10"/>
  <c r="G24" i="10"/>
  <c r="G23" i="10"/>
  <c r="G14" i="10"/>
  <c r="G18" i="10"/>
  <c r="G29" i="10"/>
  <c r="G48" i="10"/>
  <c r="G32" i="10"/>
  <c r="G34" i="10"/>
  <c r="G43" i="10"/>
  <c r="G28" i="10"/>
  <c r="G7" i="10"/>
  <c r="G25" i="10"/>
  <c r="G46" i="10"/>
  <c r="G39" i="10"/>
  <c r="G44" i="10"/>
  <c r="G20" i="10"/>
  <c r="G19" i="10"/>
  <c r="G36" i="10"/>
  <c r="G13" i="10"/>
  <c r="G40" i="10"/>
  <c r="G45" i="10"/>
  <c r="G38" i="10"/>
  <c r="G21" i="10"/>
  <c r="G41" i="10"/>
  <c r="G30" i="10"/>
  <c r="G51" i="10"/>
  <c r="G26" i="10"/>
  <c r="G15" i="10"/>
  <c r="G35" i="10"/>
  <c r="G17" i="10"/>
  <c r="G42" i="10"/>
  <c r="G16" i="10"/>
  <c r="G50" i="10"/>
  <c r="G8" i="10"/>
  <c r="G53" i="10"/>
  <c r="G47" i="10"/>
  <c r="G52" i="10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6" i="9"/>
  <c r="G56" i="9" l="1"/>
  <c r="G58" i="9" s="1"/>
  <c r="G60" i="9" s="1"/>
  <c r="F56" i="9"/>
  <c r="F58" i="9" s="1"/>
  <c r="E56" i="9"/>
  <c r="E58" i="9" s="1"/>
  <c r="D56" i="9"/>
  <c r="D58" i="9" s="1"/>
  <c r="C56" i="9"/>
  <c r="B11" i="9"/>
  <c r="E57" i="10" l="1"/>
  <c r="D57" i="10"/>
  <c r="C57" i="10"/>
  <c r="F57" i="10"/>
</calcChain>
</file>

<file path=xl/sharedStrings.xml><?xml version="1.0" encoding="utf-8"?>
<sst xmlns="http://schemas.openxmlformats.org/spreadsheetml/2006/main" count="391" uniqueCount="144">
  <si>
    <t>Figur nr</t>
  </si>
  <si>
    <t>Beskrivelse:</t>
  </si>
  <si>
    <t>Figurtekst NOR:</t>
  </si>
  <si>
    <t>Figurtekst ENG:</t>
  </si>
  <si>
    <t>Aksetekster</t>
  </si>
  <si>
    <t>X-akse NOR</t>
  </si>
  <si>
    <t>Selskap</t>
  </si>
  <si>
    <t>X-akse ENG</t>
  </si>
  <si>
    <t>Company</t>
  </si>
  <si>
    <t>Y-akse NOR</t>
  </si>
  <si>
    <t>Milliarder NOK</t>
  </si>
  <si>
    <t>Y-akse ENG</t>
  </si>
  <si>
    <t>Billion NOK</t>
  </si>
  <si>
    <t>Y-akse2 NOR</t>
  </si>
  <si>
    <t xml:space="preserve"> </t>
  </si>
  <si>
    <t>Y-akse2 ENG</t>
  </si>
  <si>
    <t xml:space="preserve">Kilde: </t>
  </si>
  <si>
    <t>Skatteetaten, Petoro, Sokkeldirektoratet</t>
  </si>
  <si>
    <t xml:space="preserve">Source: </t>
  </si>
  <si>
    <t>The Norwegian Tax Administration, Petoro, The Norwegian Offshore Directorate</t>
  </si>
  <si>
    <t>Tekstboks-tekst NOR</t>
  </si>
  <si>
    <t>Tekstboks-tekst ENG</t>
  </si>
  <si>
    <t>Datatyper NOR</t>
  </si>
  <si>
    <t>Datatyper ENG</t>
  </si>
  <si>
    <t>A/S Norske Shell</t>
  </si>
  <si>
    <t>Aker BP ASA</t>
  </si>
  <si>
    <t>ABP Norway AS</t>
  </si>
  <si>
    <t>CapeOmega AS</t>
  </si>
  <si>
    <t>Chevron Norge AS</t>
  </si>
  <si>
    <t>Chrysaor Norge AS</t>
  </si>
  <si>
    <t>Concedo ASA</t>
  </si>
  <si>
    <t>ConocoPhillips Skandinavia AS</t>
  </si>
  <si>
    <t>DNO Norge AS</t>
  </si>
  <si>
    <t>Equinor Energy AS</t>
  </si>
  <si>
    <t>ExxonMobil Exploration and Production Norway AS</t>
  </si>
  <si>
    <t xml:space="preserve">ExxonMobil Production Norway Inc. </t>
  </si>
  <si>
    <t>Harbour Energy Norge AS</t>
  </si>
  <si>
    <t>Hav Energy AS</t>
  </si>
  <si>
    <t>Horisont Energy AS</t>
  </si>
  <si>
    <t>INEOS E&amp;P Norge AS</t>
  </si>
  <si>
    <t>Inpex Idemitsu Norge AS</t>
  </si>
  <si>
    <t>Inpex Norge AS</t>
  </si>
  <si>
    <t>Kristos Energy (Norway) AS</t>
  </si>
  <si>
    <t>Kufpec Norway AS</t>
  </si>
  <si>
    <t>Lime Petroleum Norway AS</t>
  </si>
  <si>
    <t>Longboat Energy Norg AS</t>
  </si>
  <si>
    <t>Lotos Exploration &amp; Production Norge AS</t>
  </si>
  <si>
    <t>LUKOIL Overseas North Shelf AS</t>
  </si>
  <si>
    <t>Lundin Norway AS</t>
  </si>
  <si>
    <t>M Vest Energy AS</t>
  </si>
  <si>
    <t>Mime Petroleum AS</t>
  </si>
  <si>
    <t>MOL Norge AS</t>
  </si>
  <si>
    <t>Neptune Energy Norge AS</t>
  </si>
  <si>
    <t>Norpipe Oil AS</t>
  </si>
  <si>
    <t>North Sea Infrastructure AS</t>
  </si>
  <si>
    <t>Okea AS</t>
  </si>
  <si>
    <t>OMV (Norge) AS</t>
  </si>
  <si>
    <t>One-Dyas Norge AS</t>
  </si>
  <si>
    <t>Pandion Energy AS</t>
  </si>
  <si>
    <t>Petrolia NOCO AS</t>
  </si>
  <si>
    <t>Petrosee AS</t>
  </si>
  <si>
    <t>PGNIG Upstream Norway AS</t>
  </si>
  <si>
    <t>Production Energy Company</t>
  </si>
  <si>
    <t>Repsol Norge AS</t>
  </si>
  <si>
    <t>RN Nordic Oil AS</t>
  </si>
  <si>
    <t>Silex Gas Norway AS</t>
  </si>
  <si>
    <t>Source Energy Norway AS</t>
  </si>
  <si>
    <t>Spirit Energy Norway AS</t>
  </si>
  <si>
    <t>Suncor Energy Norge AS</t>
  </si>
  <si>
    <t>Sval Energi AS</t>
  </si>
  <si>
    <t>Sval Senas AS</t>
  </si>
  <si>
    <t>TotalEnergies EP Norge AS</t>
  </si>
  <si>
    <t>Vår Energi AS</t>
  </si>
  <si>
    <t>Wellesley Petroleum AS</t>
  </si>
  <si>
    <t>Wintershall DEA Norge AS</t>
  </si>
  <si>
    <t>Ikke rettighetshaver (NoX avg)</t>
  </si>
  <si>
    <t>Not licensees (NoX tax)</t>
  </si>
  <si>
    <t>Sum betalinger</t>
  </si>
  <si>
    <t>Sum payments</t>
  </si>
  <si>
    <t>*Inkluderer skatt, miljø- og arealavgift</t>
  </si>
  <si>
    <t xml:space="preserve">*Includes taxes, environmental taxes and area fees </t>
  </si>
  <si>
    <t>Rapportert mottatte innbetalinger, skatt, NOx-avgift, Arealavgift og CO2-avgift. Netto kontantsstrøm fra SDØE/Petoro - 2022</t>
  </si>
  <si>
    <t xml:space="preserve">Beløp i hele 1000 kroner </t>
  </si>
  <si>
    <t>RETTIGHETSHAVERE</t>
  </si>
  <si>
    <t>Skatt</t>
  </si>
  <si>
    <t>Nox-avgift</t>
  </si>
  <si>
    <t>Arealavgift</t>
  </si>
  <si>
    <t>CO2-avgift</t>
  </si>
  <si>
    <t>Sum</t>
  </si>
  <si>
    <t>Andre selskap - ikke rettighetshaver</t>
  </si>
  <si>
    <t>FLOATEL International Operators B.V.</t>
  </si>
  <si>
    <t>FLOATEL Operations AS</t>
  </si>
  <si>
    <t>Northen Ocean Wave AS</t>
  </si>
  <si>
    <t>Northen Ocean Wind AS</t>
  </si>
  <si>
    <t>Risavika Production AS</t>
  </si>
  <si>
    <t>Totalsum</t>
  </si>
  <si>
    <t>SDØE/Petoro</t>
  </si>
  <si>
    <t>SUM</t>
  </si>
  <si>
    <t>Rapportert mottatte innbetalinger, skatt, NOx-avgift, Arealavgift og CO2-avgift. Netto kontantsstrøm fra SDØE/Petoro - 2021</t>
  </si>
  <si>
    <t>Sval Norge AS</t>
  </si>
  <si>
    <t>Rapportert mottatte innbetalinger, skatt, NOX-avgift, Arealavgift og CO2-avgift. Netto kontantsstrøm fra SDØE/Petoro - 2020</t>
  </si>
  <si>
    <t>AF Offshore Energy AS</t>
  </si>
  <si>
    <t>Capricorn Norge AS</t>
  </si>
  <si>
    <t>DNO North Sea (Norge) AS</t>
  </si>
  <si>
    <t>E&amp;P Holding</t>
  </si>
  <si>
    <t>Edge Petroleum  AS</t>
  </si>
  <si>
    <t>Edison Norge AS</t>
  </si>
  <si>
    <t>ExxonMobil Expl. and Prod. Norway AS</t>
  </si>
  <si>
    <t>Idemitsu Petroleum Norge AS</t>
  </si>
  <si>
    <t>Lotos Expl. &amp; Prod. Norge AS</t>
  </si>
  <si>
    <t>Moeco Oil &amp; Gas Norge AS</t>
  </si>
  <si>
    <t>NCS E&amp;P AS</t>
  </si>
  <si>
    <t>Petrolia Norway AS</t>
  </si>
  <si>
    <t>PGNiG Upstream International AS</t>
  </si>
  <si>
    <t>Skagen44 AS</t>
  </si>
  <si>
    <t>Total E&amp;P Norge AS</t>
  </si>
  <si>
    <t>Wintershall Norge AS</t>
  </si>
  <si>
    <t>Wintershall Dea Norge AS</t>
  </si>
  <si>
    <t>Lime Petroleum AS</t>
  </si>
  <si>
    <t>LOTOS Expl. and Prod.  Norge AS</t>
  </si>
  <si>
    <t>Lukoil Overseas North Shelf AS</t>
  </si>
  <si>
    <t>PGNiG Upstream Norway AS</t>
  </si>
  <si>
    <t>Rapportert mottatte innbetalinger, skatt, NOx-avgift, Arealavgift og CO2-avgift. Netto kontantsstrøm fra SDØE/Petoro - 2023</t>
  </si>
  <si>
    <t>Concedo AS</t>
  </si>
  <si>
    <t>E&amp;P Holding AS</t>
  </si>
  <si>
    <t>Hav Energy NCS Gas AS</t>
  </si>
  <si>
    <t>Longboat Japex Norge AS</t>
  </si>
  <si>
    <t>Okea ASA</t>
  </si>
  <si>
    <t>ORLEN UPSTREAM NORWAY 2 AS</t>
  </si>
  <si>
    <t>Petro-Canada Norway Inc</t>
  </si>
  <si>
    <t>Source Energy AS</t>
  </si>
  <si>
    <t>Totalenergies EP Norge AS</t>
  </si>
  <si>
    <t>Vår Energi ASA</t>
  </si>
  <si>
    <t>VÅR ENERGI NORGE AS</t>
  </si>
  <si>
    <t xml:space="preserve">Neptune Energy Norge AS </t>
  </si>
  <si>
    <t>Petoro AS</t>
  </si>
  <si>
    <t>Netto innbetalinger til myndighetene i milliarder kroner, 2024</t>
  </si>
  <si>
    <t>Net payments to the authorities in billion NOK, 2024</t>
  </si>
  <si>
    <t>HARBOUR ENERGY NORGE AS</t>
  </si>
  <si>
    <t>JAPEX NORGE AS</t>
  </si>
  <si>
    <t>ORLEN UPSTREAM NORWAY AS</t>
  </si>
  <si>
    <t>Jacktel AS</t>
  </si>
  <si>
    <t>Rapportert mottatte innbetalinger, skatt, NOx-avgift, Arealavgift og CO2-avgift. Netto kontantsstrøm fra SDØE/Petoro - 2024</t>
  </si>
  <si>
    <t>OKEA 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</si>
</sst>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.00_);_(* \(#,##0.00\);_(* &quot;-&quot;??_);_(@_)"/>
    <numFmt numFmtId="165" formatCode="_ * #,##0.0_ ;_ * \-#,##0.0_ ;_ * &quot;-&quot;??_ ;_ @_ "/>
    <numFmt numFmtId="166" formatCode="0.0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5" formatCode="_ * #,##0.00000_ ;_ * \-#,##0.00000_ ;_ * &quot;-&quot;??_ ;_ @_ "/>
    <numFmt numFmtId="176" formatCode="_ * #,##0.0000_ ;_ * \-#,##0.0000_ ;_ * &quot;-&quot;??_ ;_ @_ "/>
    <numFmt numFmtId="177" formatCode="_ * #,##0.0000_ ;_ * \-#,##0.0000_ ;_ * &quot;-&quot;????_ ;_ @_ 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6" fontId="31" fillId="0" borderId="0">
      <alignment horizontal="right"/>
    </xf>
    <xf numFmtId="0" fontId="33" fillId="0" borderId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4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4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5" fontId="0" fillId="0" borderId="0" xfId="0" applyNumberFormat="1" applyAlignment="1">
      <alignment horizontal="left" indent="1"/>
    </xf>
    <xf numFmtId="166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4" fillId="0" borderId="0" xfId="18" applyBorder="1"/>
    <xf numFmtId="173" fontId="0" fillId="0" borderId="0" xfId="5268" applyNumberFormat="1" applyFont="1"/>
    <xf numFmtId="173" fontId="0" fillId="0" borderId="0" xfId="0" applyNumberFormat="1"/>
    <xf numFmtId="0" fontId="69" fillId="0" borderId="0" xfId="5269"/>
    <xf numFmtId="0" fontId="69" fillId="0" borderId="0" xfId="5271" applyAlignment="1">
      <alignment horizontal="left"/>
    </xf>
    <xf numFmtId="0" fontId="69" fillId="0" borderId="0" xfId="5273" applyAlignment="1">
      <alignment horizontal="right"/>
    </xf>
    <xf numFmtId="0" fontId="11" fillId="0" borderId="0" xfId="0" applyFont="1" applyAlignment="1">
      <alignment horizontal="left" vertical="center" wrapText="1"/>
    </xf>
    <xf numFmtId="0" fontId="70" fillId="0" borderId="0" xfId="0" applyFont="1" applyAlignment="1">
      <alignment horizontal="left" vertical="center" wrapText="1"/>
    </xf>
    <xf numFmtId="43" fontId="0" fillId="0" borderId="0" xfId="5268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71" fillId="0" borderId="0" xfId="0" applyFont="1"/>
    <xf numFmtId="0" fontId="72" fillId="0" borderId="0" xfId="0" applyFont="1" applyAlignment="1">
      <alignment horizontal="left" vertical="center" wrapText="1"/>
    </xf>
    <xf numFmtId="173" fontId="21" fillId="38" borderId="51" xfId="5268" applyNumberFormat="1" applyFont="1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0" fontId="0" fillId="0" borderId="51" xfId="0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174" fontId="11" fillId="0" borderId="0" xfId="0" applyNumberFormat="1" applyFont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0" fontId="2" fillId="39" borderId="26" xfId="0" applyFont="1" applyFill="1" applyBorder="1" applyAlignment="1">
      <alignment wrapText="1"/>
    </xf>
    <xf numFmtId="175" fontId="0" fillId="0" borderId="0" xfId="0" applyNumberFormat="1"/>
    <xf numFmtId="0" fontId="21" fillId="38" borderId="51" xfId="0" applyFont="1" applyFill="1" applyBorder="1"/>
    <xf numFmtId="0" fontId="0" fillId="0" borderId="52" xfId="0" applyBorder="1" applyAlignment="1">
      <alignment horizontal="left"/>
    </xf>
    <xf numFmtId="0" fontId="0" fillId="0" borderId="34" xfId="0" applyBorder="1"/>
    <xf numFmtId="173" fontId="0" fillId="0" borderId="34" xfId="5268" applyNumberFormat="1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173" fontId="0" fillId="0" borderId="34" xfId="5268" applyNumberFormat="1" applyFont="1" applyBorder="1" applyAlignment="1">
      <alignment horizontal="right"/>
    </xf>
    <xf numFmtId="0" fontId="21" fillId="0" borderId="52" xfId="0" applyFont="1" applyBorder="1" applyAlignment="1">
      <alignment horizontal="left"/>
    </xf>
    <xf numFmtId="176" fontId="0" fillId="0" borderId="0" xfId="0" applyNumberFormat="1"/>
    <xf numFmtId="3" fontId="0" fillId="0" borderId="51" xfId="0" applyNumberFormat="1" applyBorder="1" applyAlignment="1">
      <alignment horizontal="right"/>
    </xf>
    <xf numFmtId="0" fontId="0" fillId="0" borderId="0" xfId="0" applyFill="1"/>
    <xf numFmtId="177" fontId="0" fillId="0" borderId="0" xfId="0" applyNumberFormat="1"/>
    <xf numFmtId="0" fontId="7" fillId="0" borderId="1" xfId="0" applyFont="1" applyBorder="1" applyAlignment="1"/>
    <xf numFmtId="0" fontId="7" fillId="0" borderId="7" xfId="0" applyFont="1" applyBorder="1" applyAlignment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7" fillId="0" borderId="19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4" fillId="0" borderId="0" xfId="0" applyFont="1" applyAlignment="1">
      <alignment horizont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zoomScaleNormal="100" workbookViewId="0">
      <selection activeCell="C1" sqref="C1"/>
    </sheetView>
  </sheetViews>
  <sheetFormatPr baseColWidth="10" defaultColWidth="11.42578125" defaultRowHeight="15"/>
  <cols>
    <col min="1" max="1" width="3.28515625" customWidth="1"/>
    <col min="2" max="2" width="52.28515625" customWidth="1"/>
    <col min="3" max="3" width="45.28515625" customWidth="1"/>
    <col min="4" max="5" width="14.5703125" customWidth="1"/>
    <col min="6" max="6" width="17" customWidth="1"/>
    <col min="7" max="9" width="14.5703125" customWidth="1"/>
  </cols>
  <sheetData>
    <row r="1" spans="2:14" ht="15.75" thickBot="1"/>
    <row r="2" spans="2:14" ht="15.75" thickBot="1">
      <c r="B2" s="4" t="s">
        <v>0</v>
      </c>
      <c r="C2" s="5"/>
      <c r="D2" s="6" t="s">
        <v>1</v>
      </c>
      <c r="E2" s="81"/>
      <c r="F2" s="82"/>
      <c r="G2" s="82"/>
      <c r="H2" s="82"/>
      <c r="I2" s="82"/>
      <c r="J2" s="82"/>
      <c r="K2" s="82"/>
      <c r="L2" s="82"/>
      <c r="M2" s="82"/>
      <c r="N2" s="83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84" t="s">
        <v>136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2:14" ht="15.75" thickBot="1">
      <c r="B5" s="9" t="s">
        <v>3</v>
      </c>
      <c r="C5" s="86" t="s">
        <v>137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</row>
    <row r="6" spans="2:14" ht="15.75" thickBot="1">
      <c r="B6" s="1"/>
      <c r="D6" s="2"/>
      <c r="F6" s="3"/>
    </row>
    <row r="7" spans="2:14" ht="15.75" thickBot="1">
      <c r="B7" s="7" t="s">
        <v>4</v>
      </c>
      <c r="E7" s="2"/>
      <c r="G7" s="3"/>
    </row>
    <row r="8" spans="2:14">
      <c r="B8" s="8" t="s">
        <v>5</v>
      </c>
      <c r="C8" s="88" t="s">
        <v>6</v>
      </c>
      <c r="D8" s="89"/>
      <c r="E8" s="89"/>
      <c r="F8" s="90"/>
      <c r="G8" s="3"/>
    </row>
    <row r="9" spans="2:14">
      <c r="B9" s="10" t="s">
        <v>7</v>
      </c>
      <c r="C9" s="91" t="s">
        <v>8</v>
      </c>
      <c r="D9" s="92"/>
      <c r="E9" s="92"/>
      <c r="F9" s="93"/>
    </row>
    <row r="10" spans="2:14">
      <c r="B10" s="11" t="s">
        <v>9</v>
      </c>
      <c r="C10" s="73" t="s">
        <v>10</v>
      </c>
      <c r="D10" s="74"/>
      <c r="E10" s="74"/>
      <c r="F10" s="75"/>
      <c r="G10" s="3"/>
    </row>
    <row r="11" spans="2:14">
      <c r="B11" s="10" t="s">
        <v>11</v>
      </c>
      <c r="C11" s="70" t="s">
        <v>12</v>
      </c>
      <c r="D11" s="71"/>
      <c r="E11" s="71"/>
      <c r="F11" s="72"/>
      <c r="G11" s="3"/>
    </row>
    <row r="12" spans="2:14">
      <c r="B12" s="11" t="s">
        <v>13</v>
      </c>
      <c r="C12" s="73" t="s">
        <v>14</v>
      </c>
      <c r="D12" s="74"/>
      <c r="E12" s="74"/>
      <c r="F12" s="75"/>
      <c r="G12" s="3"/>
    </row>
    <row r="13" spans="2:14" ht="15.75" thickBot="1">
      <c r="B13" s="9" t="s">
        <v>15</v>
      </c>
      <c r="C13" s="76" t="s">
        <v>14</v>
      </c>
      <c r="D13" s="77"/>
      <c r="E13" s="77"/>
      <c r="F13" s="78"/>
      <c r="G13" s="3"/>
    </row>
    <row r="14" spans="2:14" ht="15.75" thickBot="1">
      <c r="B14" s="1"/>
      <c r="E14" s="2"/>
      <c r="G14" s="3"/>
    </row>
    <row r="15" spans="2:14">
      <c r="B15" s="8" t="s">
        <v>16</v>
      </c>
      <c r="C15" s="79" t="s">
        <v>17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</row>
    <row r="16" spans="2:14" ht="15.75" thickBot="1">
      <c r="B16" s="9" t="s">
        <v>18</v>
      </c>
      <c r="C16" s="68" t="s">
        <v>19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</row>
    <row r="17" spans="2:16" ht="15.75" thickBot="1">
      <c r="B17" s="1"/>
    </row>
    <row r="18" spans="2:16">
      <c r="B18" s="12" t="s">
        <v>20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</row>
    <row r="19" spans="2:16" ht="15.75" thickBot="1">
      <c r="B19" s="13" t="s">
        <v>21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</row>
    <row r="20" spans="2:16">
      <c r="E20" s="2"/>
      <c r="G20" s="3"/>
    </row>
    <row r="22" spans="2:16">
      <c r="B22" s="14" t="s">
        <v>22</v>
      </c>
      <c r="C22" s="15"/>
      <c r="D22" s="54">
        <v>2024</v>
      </c>
      <c r="E22" s="54"/>
      <c r="F22" s="54"/>
      <c r="G22" s="54"/>
      <c r="H22" s="54"/>
      <c r="I22" s="16"/>
      <c r="J22" s="16"/>
      <c r="K22" s="16"/>
      <c r="L22" s="16"/>
      <c r="M22" s="16"/>
      <c r="N22" s="16"/>
    </row>
    <row r="23" spans="2:16">
      <c r="B23" s="17"/>
      <c r="C23" s="18" t="s">
        <v>23</v>
      </c>
      <c r="D23" s="32">
        <v>2024</v>
      </c>
      <c r="E23" s="32"/>
      <c r="F23" s="32"/>
      <c r="G23" s="32"/>
      <c r="H23" s="32"/>
      <c r="I23" s="32"/>
      <c r="J23" s="19"/>
      <c r="K23" s="19"/>
      <c r="L23" s="19"/>
      <c r="M23" s="19"/>
      <c r="N23" s="19"/>
    </row>
    <row r="24" spans="2:16" ht="15.75" customHeight="1">
      <c r="B24" s="29" t="s">
        <v>24</v>
      </c>
      <c r="C24" s="34" t="s">
        <v>24</v>
      </c>
      <c r="D24" s="47">
        <v>13.986589929999996</v>
      </c>
      <c r="E24" s="47"/>
      <c r="F24" s="47"/>
      <c r="G24" s="47"/>
      <c r="H24" s="47"/>
      <c r="I24" s="31"/>
      <c r="J24" s="31"/>
      <c r="K24" s="31"/>
      <c r="L24" s="21"/>
      <c r="O24" s="20"/>
      <c r="P24" s="20"/>
    </row>
    <row r="25" spans="2:16" ht="15.75" customHeight="1">
      <c r="B25" s="29" t="s">
        <v>25</v>
      </c>
      <c r="C25" s="34" t="s">
        <v>25</v>
      </c>
      <c r="D25" s="47">
        <v>51.108266150000006</v>
      </c>
      <c r="E25" s="47"/>
      <c r="F25" s="47"/>
      <c r="G25" s="47"/>
      <c r="H25" s="47"/>
      <c r="I25" s="31"/>
      <c r="J25" s="31"/>
      <c r="K25" s="31"/>
      <c r="L25" s="21"/>
      <c r="O25" s="20"/>
      <c r="P25" s="20"/>
    </row>
    <row r="26" spans="2:16" ht="15.75" customHeight="1">
      <c r="B26" s="29" t="s">
        <v>27</v>
      </c>
      <c r="C26" s="34" t="s">
        <v>27</v>
      </c>
      <c r="D26" s="47">
        <v>2.5473072499999998</v>
      </c>
      <c r="E26" s="47"/>
      <c r="F26" s="47"/>
      <c r="G26" s="47"/>
      <c r="H26" s="47"/>
      <c r="I26" s="31"/>
      <c r="J26" s="31"/>
      <c r="K26" s="31"/>
      <c r="L26" s="21"/>
      <c r="O26" s="20"/>
      <c r="P26" s="20"/>
    </row>
    <row r="27" spans="2:16" ht="15.75" customHeight="1">
      <c r="B27" s="29" t="s">
        <v>123</v>
      </c>
      <c r="C27" s="34" t="s">
        <v>123</v>
      </c>
      <c r="D27" s="47">
        <v>-0.23178550000000001</v>
      </c>
      <c r="E27" s="47"/>
      <c r="F27" s="47"/>
      <c r="G27" s="47"/>
      <c r="H27" s="47"/>
      <c r="I27" s="31"/>
      <c r="J27" s="31"/>
      <c r="K27" s="31"/>
      <c r="L27" s="21"/>
      <c r="O27" s="20"/>
      <c r="P27" s="20"/>
    </row>
    <row r="28" spans="2:16" ht="15.75" customHeight="1">
      <c r="B28" s="29" t="s">
        <v>31</v>
      </c>
      <c r="C28" s="34" t="s">
        <v>31</v>
      </c>
      <c r="D28" s="47">
        <v>17.555925809999998</v>
      </c>
      <c r="E28" s="47"/>
      <c r="F28" s="47"/>
      <c r="G28" s="47"/>
      <c r="H28" s="47"/>
      <c r="I28" s="31"/>
      <c r="J28" s="31"/>
      <c r="K28" s="31"/>
      <c r="L28" s="21"/>
      <c r="O28" s="20"/>
      <c r="P28" s="20"/>
    </row>
    <row r="29" spans="2:16" ht="15.75" customHeight="1">
      <c r="B29" s="29" t="s">
        <v>32</v>
      </c>
      <c r="C29" s="34" t="s">
        <v>32</v>
      </c>
      <c r="D29" s="47">
        <v>2.927826E-2</v>
      </c>
      <c r="E29" s="47"/>
      <c r="F29" s="47"/>
      <c r="G29" s="47"/>
      <c r="H29" s="47"/>
      <c r="I29" s="31"/>
      <c r="J29" s="31"/>
      <c r="K29" s="31"/>
      <c r="L29" s="21"/>
      <c r="O29" s="20"/>
      <c r="P29" s="20"/>
    </row>
    <row r="30" spans="2:16" ht="15.75" customHeight="1">
      <c r="B30" s="29" t="s">
        <v>33</v>
      </c>
      <c r="C30" s="34" t="s">
        <v>33</v>
      </c>
      <c r="D30" s="47">
        <v>210.57222204999999</v>
      </c>
      <c r="E30" s="47"/>
      <c r="F30" s="47"/>
      <c r="G30" s="47"/>
      <c r="H30" s="47"/>
      <c r="I30" s="31"/>
      <c r="J30" s="31"/>
      <c r="K30" s="31"/>
      <c r="L30" s="21"/>
      <c r="O30" s="20"/>
      <c r="P30" s="20"/>
    </row>
    <row r="31" spans="2:16" ht="15.75" customHeight="1">
      <c r="B31" s="29" t="s">
        <v>107</v>
      </c>
      <c r="C31" s="34" t="s">
        <v>107</v>
      </c>
      <c r="D31" s="47">
        <v>-1.67078E-3</v>
      </c>
      <c r="E31" s="47"/>
      <c r="F31" s="47"/>
      <c r="G31" s="47"/>
      <c r="H31" s="47"/>
      <c r="I31" s="31"/>
      <c r="J31" s="31"/>
      <c r="K31" s="31"/>
      <c r="L31" s="21"/>
      <c r="O31" s="20"/>
      <c r="P31" s="20"/>
    </row>
    <row r="32" spans="2:16" ht="15.75" customHeight="1">
      <c r="B32" s="29" t="s">
        <v>138</v>
      </c>
      <c r="C32" s="34" t="s">
        <v>138</v>
      </c>
      <c r="D32" s="47">
        <v>20.995529040000001</v>
      </c>
      <c r="E32" s="47"/>
      <c r="F32" s="47"/>
      <c r="G32" s="47"/>
      <c r="H32" s="47"/>
      <c r="I32" s="31"/>
      <c r="J32" s="31"/>
      <c r="K32" s="31"/>
      <c r="L32" s="21"/>
      <c r="O32" s="20"/>
      <c r="P32" s="20"/>
    </row>
    <row r="33" spans="2:16" ht="15.75" customHeight="1">
      <c r="B33" s="29" t="s">
        <v>125</v>
      </c>
      <c r="C33" s="34" t="s">
        <v>125</v>
      </c>
      <c r="D33" s="47">
        <v>1.1605098499999997</v>
      </c>
      <c r="E33" s="47"/>
      <c r="F33" s="47"/>
      <c r="G33" s="47"/>
      <c r="H33" s="47"/>
      <c r="I33" s="31"/>
      <c r="J33" s="31"/>
      <c r="K33" s="31"/>
      <c r="L33" s="21"/>
      <c r="M33" s="22"/>
      <c r="N33" s="23"/>
      <c r="O33" s="20"/>
      <c r="P33" s="20"/>
    </row>
    <row r="34" spans="2:16" ht="15.75" customHeight="1">
      <c r="B34" s="29" t="s">
        <v>40</v>
      </c>
      <c r="C34" s="34" t="s">
        <v>40</v>
      </c>
      <c r="D34" s="47">
        <v>3.8495211400000002</v>
      </c>
      <c r="E34" s="47"/>
      <c r="F34" s="47"/>
      <c r="G34" s="47"/>
      <c r="H34" s="47"/>
      <c r="I34" s="31"/>
      <c r="J34" s="31"/>
      <c r="K34" s="31"/>
      <c r="L34" s="21"/>
      <c r="M34" s="22"/>
      <c r="N34" s="23"/>
      <c r="O34" s="20"/>
      <c r="P34" s="20"/>
    </row>
    <row r="35" spans="2:16" ht="15.75" customHeight="1">
      <c r="B35" s="29" t="s">
        <v>139</v>
      </c>
      <c r="C35" s="34" t="s">
        <v>139</v>
      </c>
      <c r="D35" s="47">
        <v>-0.32488278000000004</v>
      </c>
      <c r="E35" s="47"/>
      <c r="F35" s="47"/>
      <c r="G35" s="47"/>
      <c r="H35" s="47"/>
      <c r="I35" s="31"/>
      <c r="J35" s="31"/>
      <c r="K35" s="31"/>
      <c r="L35" s="21"/>
      <c r="M35" s="22"/>
      <c r="N35" s="23"/>
      <c r="O35" s="20"/>
      <c r="P35" s="20"/>
    </row>
    <row r="36" spans="2:16" ht="15.75" customHeight="1">
      <c r="B36" s="29" t="s">
        <v>42</v>
      </c>
      <c r="C36" s="34" t="s">
        <v>42</v>
      </c>
      <c r="D36" s="47">
        <v>-0.93878983000000005</v>
      </c>
      <c r="E36" s="47"/>
      <c r="F36" s="47"/>
      <c r="G36" s="47"/>
      <c r="H36" s="47"/>
      <c r="I36" s="31"/>
      <c r="J36" s="31"/>
      <c r="K36" s="31"/>
      <c r="L36" s="21"/>
      <c r="M36" s="22"/>
      <c r="N36" s="23"/>
      <c r="O36" s="20"/>
      <c r="P36" s="20"/>
    </row>
    <row r="37" spans="2:16" ht="15.75" customHeight="1">
      <c r="B37" s="29" t="s">
        <v>118</v>
      </c>
      <c r="C37" s="34" t="s">
        <v>118</v>
      </c>
      <c r="D37" s="47">
        <v>0.32048316000000004</v>
      </c>
      <c r="E37" s="47"/>
      <c r="F37" s="47"/>
      <c r="G37" s="47"/>
      <c r="H37" s="47"/>
      <c r="I37" s="31"/>
      <c r="J37" s="31"/>
      <c r="K37" s="31"/>
      <c r="L37" s="21"/>
      <c r="M37" s="22"/>
      <c r="N37" s="23"/>
      <c r="O37" s="20"/>
      <c r="P37" s="20"/>
    </row>
    <row r="38" spans="2:16" ht="15.75" customHeight="1">
      <c r="B38" s="29" t="s">
        <v>49</v>
      </c>
      <c r="C38" s="34" t="s">
        <v>49</v>
      </c>
      <c r="D38" s="47">
        <v>0.12644285</v>
      </c>
      <c r="E38" s="47"/>
      <c r="F38" s="47"/>
      <c r="G38" s="47"/>
      <c r="H38" s="47"/>
      <c r="I38" s="31"/>
      <c r="J38" s="31"/>
      <c r="K38" s="31"/>
      <c r="L38" s="21"/>
      <c r="M38" s="22"/>
      <c r="N38" s="23"/>
      <c r="O38" s="20"/>
      <c r="P38" s="20"/>
    </row>
    <row r="39" spans="2:16" ht="15.75" customHeight="1">
      <c r="B39" s="29" t="s">
        <v>52</v>
      </c>
      <c r="C39" s="34" t="s">
        <v>52</v>
      </c>
      <c r="D39" s="47">
        <v>4.2544999999999999E-2</v>
      </c>
      <c r="E39" s="47"/>
      <c r="F39" s="47"/>
      <c r="G39" s="47"/>
      <c r="H39" s="47"/>
      <c r="I39" s="31"/>
      <c r="J39" s="31"/>
      <c r="K39" s="31"/>
      <c r="L39" s="21"/>
      <c r="M39" s="22"/>
      <c r="N39" s="23"/>
      <c r="O39" s="20"/>
      <c r="P39" s="20"/>
    </row>
    <row r="40" spans="2:16" ht="15.75" customHeight="1">
      <c r="B40" s="29" t="s">
        <v>53</v>
      </c>
      <c r="C40" s="34" t="s">
        <v>53</v>
      </c>
      <c r="D40" s="47">
        <v>6.7599730000000011E-2</v>
      </c>
      <c r="E40" s="47"/>
      <c r="F40" s="47"/>
      <c r="G40" s="47"/>
      <c r="H40" s="47"/>
      <c r="I40" s="31"/>
      <c r="J40" s="31"/>
      <c r="K40" s="31"/>
      <c r="L40" s="21"/>
      <c r="M40" s="22"/>
      <c r="N40" s="23"/>
      <c r="O40" s="20"/>
      <c r="P40" s="20"/>
    </row>
    <row r="41" spans="2:16" ht="15.75" customHeight="1">
      <c r="B41" s="29" t="s">
        <v>54</v>
      </c>
      <c r="C41" s="34" t="s">
        <v>54</v>
      </c>
      <c r="D41" s="47">
        <v>0.34291847999999997</v>
      </c>
      <c r="E41" s="47"/>
      <c r="F41" s="47"/>
      <c r="G41" s="47"/>
      <c r="H41" s="47"/>
      <c r="I41" s="31"/>
      <c r="J41" s="21"/>
      <c r="K41" s="21"/>
      <c r="L41" s="21"/>
      <c r="M41" s="22"/>
      <c r="N41" s="23"/>
      <c r="O41" s="20"/>
      <c r="P41" s="20"/>
    </row>
    <row r="42" spans="2:16" ht="15.75" customHeight="1">
      <c r="B42" s="29" t="s">
        <v>143</v>
      </c>
      <c r="C42" s="34" t="s">
        <v>143</v>
      </c>
      <c r="D42" s="47">
        <v>3.4754663799999994</v>
      </c>
      <c r="E42" s="47"/>
      <c r="F42" s="47"/>
      <c r="G42" s="47"/>
      <c r="H42" s="47"/>
      <c r="I42" s="31"/>
      <c r="J42" s="21"/>
      <c r="K42" s="21"/>
      <c r="L42" s="21"/>
      <c r="M42" s="22"/>
      <c r="N42" s="23"/>
      <c r="O42" s="20"/>
      <c r="P42" s="20"/>
    </row>
    <row r="43" spans="2:16" ht="15.75" customHeight="1">
      <c r="B43" s="29" t="s">
        <v>56</v>
      </c>
      <c r="C43" s="34" t="s">
        <v>56</v>
      </c>
      <c r="D43" s="47">
        <v>10.099145820000002</v>
      </c>
      <c r="E43" s="47"/>
      <c r="F43" s="47"/>
      <c r="G43" s="47"/>
      <c r="H43" s="47"/>
      <c r="I43" s="31"/>
      <c r="J43" s="21"/>
      <c r="K43" s="21"/>
      <c r="L43" s="21"/>
      <c r="M43" s="22"/>
      <c r="N43" s="23"/>
      <c r="O43" s="20"/>
      <c r="P43" s="20"/>
    </row>
    <row r="44" spans="2:16" ht="15.75" customHeight="1">
      <c r="B44" s="29" t="s">
        <v>140</v>
      </c>
      <c r="C44" s="34" t="s">
        <v>140</v>
      </c>
      <c r="D44" s="47">
        <v>7.8318447399999993</v>
      </c>
      <c r="E44" s="47"/>
      <c r="F44" s="47"/>
      <c r="G44" s="47"/>
      <c r="H44" s="47"/>
      <c r="I44" s="31"/>
      <c r="J44" s="21"/>
      <c r="K44" s="21"/>
      <c r="L44" s="21"/>
      <c r="M44" s="22"/>
      <c r="N44" s="23"/>
      <c r="O44" s="20"/>
      <c r="P44" s="20"/>
    </row>
    <row r="45" spans="2:16" ht="15.75" customHeight="1">
      <c r="B45" s="29" t="s">
        <v>58</v>
      </c>
      <c r="C45" s="34" t="s">
        <v>58</v>
      </c>
      <c r="D45" s="47">
        <v>0.21460436999999996</v>
      </c>
      <c r="E45" s="47"/>
      <c r="F45" s="47"/>
      <c r="G45" s="47"/>
      <c r="H45" s="47"/>
      <c r="I45" s="31"/>
      <c r="J45" s="21"/>
      <c r="K45" s="21"/>
      <c r="L45" s="21"/>
      <c r="M45" s="22"/>
      <c r="N45" s="23"/>
      <c r="O45" s="20"/>
      <c r="P45" s="20"/>
    </row>
    <row r="46" spans="2:16" ht="15.75" customHeight="1">
      <c r="B46" s="29" t="s">
        <v>135</v>
      </c>
      <c r="C46" s="34" t="s">
        <v>135</v>
      </c>
      <c r="D46" s="47">
        <v>219.24198699999997</v>
      </c>
      <c r="E46" s="47"/>
      <c r="F46" s="47"/>
      <c r="G46" s="47"/>
      <c r="H46" s="47"/>
      <c r="I46" s="31"/>
      <c r="J46" s="21"/>
      <c r="K46" s="21"/>
      <c r="L46" s="21"/>
      <c r="M46" s="22"/>
      <c r="N46" s="23"/>
      <c r="O46" s="20"/>
      <c r="P46" s="20"/>
    </row>
    <row r="47" spans="2:16" ht="15.75" customHeight="1">
      <c r="B47" s="29" t="s">
        <v>59</v>
      </c>
      <c r="C47" s="34" t="s">
        <v>59</v>
      </c>
      <c r="D47" s="47">
        <v>-5.1232589999999995E-2</v>
      </c>
      <c r="E47" s="47"/>
      <c r="F47" s="47"/>
      <c r="G47" s="47"/>
      <c r="H47" s="47"/>
      <c r="I47" s="31"/>
      <c r="J47" s="31"/>
      <c r="K47" s="31"/>
      <c r="L47" s="21"/>
      <c r="M47" s="22"/>
      <c r="N47" s="23"/>
      <c r="O47" s="20"/>
      <c r="P47" s="20"/>
    </row>
    <row r="48" spans="2:16" ht="15.75" customHeight="1">
      <c r="B48" s="29" t="s">
        <v>63</v>
      </c>
      <c r="C48" s="34" t="s">
        <v>63</v>
      </c>
      <c r="D48" s="47">
        <v>2.5910456800000001</v>
      </c>
      <c r="E48" s="47"/>
      <c r="F48" s="47"/>
      <c r="G48" s="47"/>
      <c r="H48" s="47"/>
      <c r="I48" s="31"/>
      <c r="J48" s="31"/>
      <c r="K48" s="31"/>
      <c r="L48" s="21"/>
      <c r="M48" s="22"/>
      <c r="N48" s="23"/>
      <c r="O48" s="20"/>
      <c r="P48" s="20"/>
    </row>
    <row r="49" spans="2:16" ht="15.75" customHeight="1">
      <c r="B49" s="29" t="s">
        <v>65</v>
      </c>
      <c r="C49" s="34" t="s">
        <v>65</v>
      </c>
      <c r="D49" s="47">
        <v>0.43692967999999993</v>
      </c>
      <c r="E49" s="47"/>
      <c r="F49" s="47"/>
      <c r="G49" s="47"/>
      <c r="H49" s="47"/>
      <c r="I49" s="31"/>
      <c r="J49" s="31"/>
      <c r="K49" s="31"/>
      <c r="L49" s="21"/>
      <c r="M49" s="22"/>
      <c r="N49" s="23"/>
      <c r="O49" s="20"/>
      <c r="P49" s="20"/>
    </row>
    <row r="50" spans="2:16" ht="15.75" customHeight="1">
      <c r="B50" s="29" t="s">
        <v>130</v>
      </c>
      <c r="C50" s="34" t="s">
        <v>130</v>
      </c>
      <c r="D50" s="47">
        <v>-0.21021022999999997</v>
      </c>
      <c r="E50" s="47"/>
      <c r="F50" s="47"/>
      <c r="G50" s="47"/>
      <c r="H50" s="47"/>
      <c r="I50" s="31"/>
      <c r="J50" s="31"/>
      <c r="K50" s="31"/>
      <c r="L50" s="21"/>
      <c r="M50" s="22"/>
      <c r="N50" s="23"/>
      <c r="O50" s="20"/>
      <c r="P50" s="20"/>
    </row>
    <row r="51" spans="2:16" ht="15.75" customHeight="1">
      <c r="B51" s="29" t="s">
        <v>67</v>
      </c>
      <c r="C51" s="34" t="s">
        <v>67</v>
      </c>
      <c r="D51" s="47">
        <v>-4.1643640000000003E-2</v>
      </c>
      <c r="E51" s="47"/>
      <c r="F51" s="47"/>
      <c r="G51" s="47"/>
      <c r="H51" s="47"/>
      <c r="I51" s="31"/>
      <c r="J51" s="31"/>
      <c r="K51" s="31"/>
      <c r="L51" s="21"/>
      <c r="M51" s="22"/>
      <c r="N51" s="23"/>
      <c r="O51" s="20"/>
      <c r="P51" s="20"/>
    </row>
    <row r="52" spans="2:16" ht="15.75" customHeight="1">
      <c r="B52" s="29" t="s">
        <v>69</v>
      </c>
      <c r="C52" s="34" t="s">
        <v>69</v>
      </c>
      <c r="D52" s="47">
        <v>9.7439854399999959</v>
      </c>
      <c r="E52" s="47"/>
      <c r="F52" s="47"/>
      <c r="G52" s="47"/>
      <c r="H52" s="47"/>
      <c r="I52" s="31"/>
      <c r="J52" s="31"/>
      <c r="K52" s="31"/>
      <c r="L52" s="21"/>
      <c r="M52" s="22"/>
      <c r="N52" s="23"/>
      <c r="O52" s="20"/>
      <c r="P52" s="20"/>
    </row>
    <row r="53" spans="2:16" ht="15.75" customHeight="1">
      <c r="B53" s="29" t="s">
        <v>131</v>
      </c>
      <c r="C53" s="34" t="s">
        <v>131</v>
      </c>
      <c r="D53" s="47">
        <v>38.055896979999979</v>
      </c>
      <c r="E53" s="47"/>
      <c r="F53" s="47"/>
      <c r="G53" s="47"/>
      <c r="H53" s="47"/>
      <c r="I53" s="31"/>
      <c r="J53" s="31"/>
      <c r="K53" s="31"/>
      <c r="L53" s="21"/>
      <c r="M53" s="22"/>
      <c r="N53" s="23"/>
      <c r="O53" s="20"/>
      <c r="P53" s="20"/>
    </row>
    <row r="54" spans="2:16" ht="15.75" customHeight="1">
      <c r="B54" s="29" t="s">
        <v>132</v>
      </c>
      <c r="C54" s="34" t="s">
        <v>132</v>
      </c>
      <c r="D54" s="47">
        <v>27.315687240000003</v>
      </c>
      <c r="E54" s="47"/>
      <c r="F54" s="47"/>
      <c r="G54" s="47"/>
      <c r="H54" s="47"/>
      <c r="I54" s="31"/>
      <c r="J54" s="31"/>
      <c r="K54" s="31"/>
      <c r="L54" s="21"/>
      <c r="M54" s="22"/>
      <c r="N54" s="23"/>
      <c r="O54" s="20"/>
      <c r="P54" s="20"/>
    </row>
    <row r="55" spans="2:16" ht="15.75" customHeight="1">
      <c r="B55" s="29" t="s">
        <v>73</v>
      </c>
      <c r="C55" s="34" t="s">
        <v>73</v>
      </c>
      <c r="D55" s="47">
        <v>-0.43771844399999998</v>
      </c>
      <c r="E55" s="47"/>
      <c r="F55" s="47"/>
      <c r="G55" s="47"/>
      <c r="H55" s="47"/>
      <c r="I55" s="31"/>
      <c r="J55" s="31"/>
      <c r="K55" s="31"/>
      <c r="L55" s="21"/>
      <c r="M55" s="22"/>
      <c r="N55" s="23"/>
      <c r="O55" s="20"/>
      <c r="P55" s="20"/>
    </row>
    <row r="56" spans="2:16" ht="15.75" customHeight="1">
      <c r="B56" s="29" t="s">
        <v>117</v>
      </c>
      <c r="C56" s="34" t="s">
        <v>117</v>
      </c>
      <c r="D56" s="47">
        <v>0.107416</v>
      </c>
      <c r="E56" s="47"/>
      <c r="F56" s="47"/>
      <c r="G56" s="47"/>
      <c r="H56" s="47"/>
      <c r="I56" s="31"/>
      <c r="J56" s="31"/>
      <c r="K56" s="31"/>
      <c r="L56" s="21"/>
      <c r="M56" s="22"/>
      <c r="N56" s="23"/>
      <c r="O56" s="20"/>
      <c r="P56" s="20"/>
    </row>
    <row r="57" spans="2:16" ht="15.75" customHeight="1">
      <c r="B57" s="29" t="s">
        <v>75</v>
      </c>
      <c r="C57" s="34" t="s">
        <v>76</v>
      </c>
      <c r="D57" s="47">
        <v>1.9010199999999999E-4</v>
      </c>
      <c r="E57" s="47"/>
      <c r="F57" s="47"/>
      <c r="G57" s="47"/>
      <c r="H57" s="47"/>
      <c r="I57" s="31"/>
      <c r="J57" s="31"/>
      <c r="K57" s="31"/>
      <c r="L57" s="21"/>
      <c r="M57" s="28"/>
      <c r="N57" s="28"/>
      <c r="O57" s="28"/>
    </row>
    <row r="58" spans="2:16" ht="15.75" customHeight="1">
      <c r="D58" s="47"/>
      <c r="E58" s="47"/>
      <c r="F58" s="47"/>
      <c r="G58" s="47"/>
      <c r="H58" s="47"/>
      <c r="I58" s="31"/>
      <c r="J58" s="31"/>
      <c r="K58" s="31"/>
      <c r="L58" s="21"/>
      <c r="M58" s="28"/>
      <c r="N58" s="28"/>
      <c r="O58" s="28"/>
    </row>
    <row r="59" spans="2:16" ht="15.75" customHeight="1">
      <c r="B59" s="29" t="s">
        <v>77</v>
      </c>
      <c r="C59" s="34" t="s">
        <v>78</v>
      </c>
      <c r="D59" s="47">
        <f>SUM(D24:D58)</f>
        <v>639.58140433799974</v>
      </c>
      <c r="E59" s="47"/>
      <c r="F59" s="47"/>
      <c r="G59" s="47"/>
      <c r="H59" s="47"/>
      <c r="I59" s="31"/>
      <c r="J59" s="31"/>
      <c r="K59" s="31"/>
      <c r="L59" s="21"/>
      <c r="M59" s="28"/>
      <c r="N59" s="28"/>
      <c r="O59" s="28"/>
    </row>
    <row r="60" spans="2:16" ht="15.75" customHeight="1">
      <c r="E60" s="47"/>
      <c r="F60" s="47"/>
      <c r="G60" s="47"/>
      <c r="H60" s="47"/>
      <c r="I60" s="31"/>
      <c r="J60" s="29"/>
      <c r="K60" s="30"/>
      <c r="L60" s="21"/>
      <c r="M60" s="28"/>
      <c r="N60" s="28"/>
      <c r="O60" s="28"/>
    </row>
    <row r="61" spans="2:16" ht="15.75" customHeight="1">
      <c r="C61" s="33" t="s">
        <v>79</v>
      </c>
      <c r="D61" s="33"/>
      <c r="E61" s="47"/>
      <c r="F61" s="47"/>
      <c r="G61" s="47"/>
      <c r="H61" s="47"/>
      <c r="I61" s="31"/>
      <c r="J61" s="29"/>
      <c r="K61" s="30"/>
      <c r="L61" s="21"/>
      <c r="M61" s="28"/>
      <c r="N61" s="28"/>
      <c r="O61" s="28"/>
    </row>
    <row r="62" spans="2:16" ht="15.75" customHeight="1">
      <c r="C62" s="33" t="s">
        <v>80</v>
      </c>
      <c r="D62" s="33"/>
      <c r="E62" s="47"/>
      <c r="F62" s="47"/>
      <c r="G62" s="47"/>
      <c r="H62" s="47"/>
      <c r="I62" s="31"/>
      <c r="J62" s="29"/>
      <c r="K62" s="30"/>
      <c r="L62" s="21"/>
      <c r="M62" s="28"/>
      <c r="N62" s="28"/>
      <c r="O62" s="28"/>
    </row>
    <row r="63" spans="2:16" ht="15.75" customHeight="1">
      <c r="B63" s="29"/>
      <c r="C63" s="34"/>
      <c r="D63" s="47"/>
      <c r="E63" s="47"/>
      <c r="F63" s="47"/>
      <c r="G63" s="47"/>
      <c r="H63" s="47"/>
      <c r="I63" s="31"/>
      <c r="J63" s="29"/>
      <c r="K63" s="30"/>
      <c r="L63" s="21"/>
      <c r="M63" s="28"/>
      <c r="N63" s="28"/>
      <c r="O63" s="28"/>
    </row>
    <row r="64" spans="2:16" ht="15.75" customHeight="1">
      <c r="B64" s="29"/>
      <c r="C64" s="34"/>
      <c r="D64" s="47"/>
      <c r="E64" s="47"/>
      <c r="F64" s="47"/>
      <c r="G64" s="47"/>
      <c r="H64" s="47"/>
      <c r="I64" s="31"/>
      <c r="J64" s="29"/>
      <c r="K64" s="30"/>
      <c r="L64" s="21"/>
      <c r="M64" s="28"/>
      <c r="N64" s="28"/>
      <c r="O64" s="28"/>
    </row>
    <row r="65" spans="2:15" ht="15.75" customHeight="1">
      <c r="B65" s="29"/>
      <c r="C65" s="34"/>
      <c r="D65" s="47"/>
      <c r="E65" s="47"/>
      <c r="F65" s="47"/>
      <c r="G65" s="47"/>
      <c r="H65" s="47"/>
      <c r="I65" s="31"/>
      <c r="J65" s="31"/>
      <c r="K65" s="31"/>
      <c r="L65" s="21"/>
      <c r="M65" s="28"/>
      <c r="N65" s="28"/>
      <c r="O65" s="28"/>
    </row>
    <row r="66" spans="2:15" ht="15.75" customHeight="1">
      <c r="B66" s="29"/>
      <c r="C66" s="34"/>
      <c r="D66" s="47"/>
      <c r="E66" s="47"/>
      <c r="F66" s="47"/>
      <c r="G66" s="47"/>
      <c r="H66" s="47"/>
      <c r="I66" s="31"/>
      <c r="J66" s="31"/>
      <c r="K66" s="31"/>
      <c r="L66" s="21"/>
      <c r="M66" s="28"/>
      <c r="N66" s="28"/>
      <c r="O66" s="28"/>
    </row>
    <row r="67" spans="2:15" ht="15.75" customHeight="1">
      <c r="E67" s="47"/>
      <c r="F67" s="47"/>
      <c r="G67" s="47"/>
      <c r="H67" s="47"/>
      <c r="I67" s="31"/>
      <c r="J67" s="31"/>
      <c r="K67" s="31"/>
      <c r="L67" s="21"/>
      <c r="M67" s="28"/>
      <c r="N67" s="28"/>
      <c r="O67" s="28"/>
    </row>
    <row r="68" spans="2:15" ht="15.75" customHeight="1">
      <c r="E68" s="47"/>
      <c r="F68" s="47"/>
      <c r="G68" s="47"/>
      <c r="H68" s="47"/>
      <c r="I68" s="31"/>
      <c r="J68" s="31"/>
      <c r="K68" s="31"/>
      <c r="L68" s="21"/>
      <c r="M68" s="28"/>
      <c r="N68" s="28"/>
      <c r="O68" s="28"/>
    </row>
    <row r="69" spans="2:15" ht="15.75" customHeight="1">
      <c r="E69" s="47"/>
      <c r="F69" s="47"/>
      <c r="G69" s="47"/>
      <c r="H69" s="47"/>
      <c r="I69" s="31"/>
      <c r="J69" s="31"/>
      <c r="K69" s="31"/>
      <c r="L69" s="21"/>
      <c r="M69" s="28"/>
      <c r="N69" s="28"/>
      <c r="O69" s="28"/>
    </row>
    <row r="70" spans="2:15" ht="15.75" customHeight="1">
      <c r="E70" s="47"/>
      <c r="F70" s="47"/>
      <c r="G70" s="47"/>
      <c r="H70" s="47"/>
      <c r="I70" s="31"/>
      <c r="J70" s="31"/>
      <c r="K70" s="31"/>
      <c r="L70" s="21"/>
      <c r="M70" s="28"/>
      <c r="N70" s="28"/>
      <c r="O70" s="28"/>
    </row>
    <row r="71" spans="2:15" ht="15.75" customHeight="1">
      <c r="E71" s="47"/>
      <c r="F71" s="47"/>
      <c r="G71" s="47"/>
      <c r="H71" s="47"/>
      <c r="I71" s="31"/>
      <c r="J71" s="31"/>
      <c r="K71" s="31"/>
      <c r="L71" s="21"/>
      <c r="M71" s="28"/>
      <c r="N71" s="28"/>
      <c r="O71" s="28"/>
    </row>
    <row r="72" spans="2:15" ht="15.75" customHeight="1">
      <c r="E72" s="47"/>
      <c r="F72" s="47"/>
      <c r="G72" s="47"/>
      <c r="H72" s="47"/>
      <c r="I72" s="31"/>
      <c r="J72" s="31"/>
      <c r="K72" s="31"/>
      <c r="L72" s="21"/>
      <c r="M72" s="28"/>
      <c r="N72" s="28"/>
      <c r="O72" s="28"/>
    </row>
    <row r="73" spans="2:15" ht="15.75" customHeight="1">
      <c r="E73" s="47"/>
      <c r="F73" s="47"/>
      <c r="G73" s="47"/>
      <c r="H73" s="47"/>
      <c r="I73" s="31"/>
      <c r="J73" s="31"/>
      <c r="K73" s="31"/>
      <c r="L73" s="21"/>
      <c r="M73" s="28"/>
      <c r="N73" s="28"/>
      <c r="O73" s="28"/>
    </row>
    <row r="74" spans="2:15" ht="15.75" customHeight="1">
      <c r="E74" s="47"/>
      <c r="F74" s="47"/>
      <c r="G74" s="47"/>
      <c r="H74" s="47"/>
      <c r="I74" s="31"/>
      <c r="J74" s="31"/>
      <c r="K74" s="31"/>
      <c r="L74" s="21"/>
      <c r="M74" s="28"/>
      <c r="N74" s="28"/>
      <c r="O74" s="28"/>
    </row>
    <row r="75" spans="2:15" ht="15.75" customHeight="1">
      <c r="E75" s="47"/>
      <c r="F75" s="47"/>
      <c r="G75" s="47"/>
      <c r="H75" s="47"/>
      <c r="I75" s="31"/>
      <c r="J75" s="31"/>
      <c r="K75" s="31"/>
      <c r="L75" s="21"/>
      <c r="M75" s="28"/>
      <c r="N75" s="28"/>
      <c r="O75" s="28"/>
    </row>
    <row r="76" spans="2:15" ht="15.75" customHeight="1">
      <c r="E76" s="47"/>
      <c r="F76" s="47"/>
      <c r="G76" s="47"/>
      <c r="H76" s="47"/>
      <c r="I76" s="31"/>
      <c r="J76" s="31"/>
      <c r="K76" s="31"/>
      <c r="L76" s="21"/>
      <c r="M76" s="28"/>
      <c r="N76" s="28"/>
      <c r="O76" s="28"/>
    </row>
    <row r="77" spans="2:15" ht="15.75" customHeight="1">
      <c r="E77" s="47"/>
      <c r="F77" s="47"/>
      <c r="G77" s="47"/>
      <c r="H77" s="47"/>
      <c r="I77" s="31"/>
      <c r="J77" s="31"/>
      <c r="K77" s="31"/>
      <c r="L77" s="21"/>
      <c r="M77" s="28"/>
      <c r="N77" s="28"/>
      <c r="O77" s="28"/>
    </row>
    <row r="78" spans="2:15" ht="15.75" customHeight="1">
      <c r="E78" s="47"/>
      <c r="F78" s="47"/>
      <c r="G78" s="47"/>
      <c r="H78" s="47"/>
      <c r="N78" s="28"/>
      <c r="O78" s="28"/>
    </row>
    <row r="79" spans="2:15" ht="15.75" customHeight="1">
      <c r="E79" s="47"/>
      <c r="F79" s="47"/>
      <c r="G79" s="47"/>
      <c r="H79" s="47"/>
      <c r="N79" s="28"/>
      <c r="O79" s="28"/>
    </row>
    <row r="80" spans="2:15" ht="15.75" customHeight="1">
      <c r="E80" s="47"/>
      <c r="F80" s="47"/>
      <c r="G80" s="47"/>
      <c r="H80" s="47"/>
      <c r="N80" s="28"/>
      <c r="O80" s="28"/>
    </row>
    <row r="81" spans="5:16" ht="15.75" customHeight="1">
      <c r="E81" s="47"/>
      <c r="F81" s="47"/>
      <c r="G81" s="47"/>
      <c r="H81" s="47"/>
      <c r="N81" s="28"/>
      <c r="O81" s="28"/>
    </row>
    <row r="82" spans="5:16" ht="15.75" customHeight="1">
      <c r="E82" s="47"/>
      <c r="F82" s="47"/>
      <c r="G82" s="47"/>
      <c r="H82" s="47"/>
      <c r="N82" s="28"/>
      <c r="O82" s="28"/>
    </row>
    <row r="83" spans="5:16">
      <c r="E83" s="47"/>
      <c r="F83" s="47"/>
      <c r="G83" s="47"/>
      <c r="H83" s="47"/>
      <c r="N83" s="28"/>
      <c r="O83" s="28"/>
    </row>
    <row r="84" spans="5:16">
      <c r="E84" s="47"/>
      <c r="F84" s="47"/>
      <c r="G84" s="47"/>
      <c r="H84" s="47"/>
      <c r="I84" s="21"/>
      <c r="J84" s="21"/>
      <c r="K84" s="21"/>
      <c r="L84" s="21"/>
      <c r="M84" s="28"/>
      <c r="N84" s="28"/>
      <c r="O84" s="28"/>
    </row>
    <row r="85" spans="5:16">
      <c r="E85" s="47"/>
      <c r="F85" s="47"/>
      <c r="G85" s="47"/>
      <c r="H85" s="47"/>
      <c r="I85" s="21"/>
      <c r="J85" s="21"/>
      <c r="K85" s="21"/>
      <c r="L85" s="21"/>
      <c r="M85" s="28"/>
      <c r="N85" s="28"/>
      <c r="O85" s="28"/>
    </row>
    <row r="86" spans="5:16">
      <c r="E86" s="47"/>
      <c r="F86" s="47"/>
      <c r="G86" s="47"/>
      <c r="H86" s="47"/>
      <c r="I86" s="21"/>
      <c r="J86" s="21"/>
      <c r="K86" s="21"/>
      <c r="L86" s="21"/>
      <c r="M86" s="28"/>
      <c r="N86" s="28"/>
      <c r="O86" s="28"/>
    </row>
    <row r="87" spans="5:16">
      <c r="E87" s="47"/>
      <c r="F87" s="47"/>
      <c r="G87" s="47"/>
      <c r="H87" s="47"/>
      <c r="I87" s="24"/>
      <c r="J87" s="26"/>
      <c r="K87" s="27"/>
      <c r="L87" s="28"/>
      <c r="M87" s="28"/>
      <c r="N87" s="28"/>
      <c r="O87" s="28"/>
    </row>
    <row r="88" spans="5:16">
      <c r="E88" s="47"/>
      <c r="F88" s="47"/>
      <c r="G88" s="47"/>
      <c r="H88" s="47"/>
      <c r="I88" s="24"/>
      <c r="J88" s="26"/>
      <c r="K88" s="27"/>
      <c r="L88" s="28"/>
      <c r="M88" s="28"/>
      <c r="N88" s="28"/>
      <c r="O88" s="28"/>
    </row>
    <row r="89" spans="5:16">
      <c r="E89" s="47"/>
      <c r="F89" s="47"/>
      <c r="G89" s="47"/>
      <c r="H89" s="47"/>
      <c r="N89" s="28"/>
      <c r="O89" s="28"/>
    </row>
    <row r="90" spans="5:16">
      <c r="E90" s="47"/>
      <c r="F90" s="47"/>
      <c r="G90" s="47"/>
      <c r="H90" s="47"/>
      <c r="N90" s="28"/>
      <c r="O90" s="28"/>
    </row>
    <row r="91" spans="5:16">
      <c r="E91" s="47"/>
      <c r="F91" s="47"/>
      <c r="G91" s="47"/>
      <c r="H91" s="47"/>
      <c r="N91" s="28"/>
      <c r="O91" s="28"/>
    </row>
    <row r="92" spans="5:16">
      <c r="E92" s="47"/>
      <c r="F92" s="47"/>
      <c r="G92" s="47"/>
      <c r="H92" s="47"/>
      <c r="I92" s="24"/>
      <c r="J92" s="24"/>
      <c r="K92" s="26"/>
      <c r="L92" s="27"/>
      <c r="M92" s="28"/>
      <c r="N92" s="28"/>
      <c r="O92" s="28"/>
      <c r="P92" s="28"/>
    </row>
    <row r="93" spans="5:16">
      <c r="E93" s="47"/>
      <c r="F93" s="47"/>
      <c r="G93" s="47"/>
      <c r="H93" s="47"/>
      <c r="I93" s="24"/>
      <c r="J93" s="24"/>
      <c r="K93" s="26"/>
      <c r="L93" s="27"/>
      <c r="M93" s="28"/>
      <c r="N93" s="28"/>
      <c r="O93" s="28"/>
      <c r="P93" s="28"/>
    </row>
    <row r="94" spans="5:16">
      <c r="E94" s="47"/>
      <c r="F94" s="47"/>
      <c r="G94" s="47"/>
      <c r="H94" s="47"/>
      <c r="O94" s="28"/>
      <c r="P94" s="28"/>
    </row>
    <row r="95" spans="5:16">
      <c r="E95" s="47"/>
      <c r="F95" s="47"/>
      <c r="G95" s="47"/>
      <c r="H95" s="47"/>
      <c r="O95" s="28"/>
      <c r="P95" s="28"/>
    </row>
    <row r="96" spans="5:16">
      <c r="E96" s="47"/>
      <c r="F96" s="47"/>
      <c r="G96" s="47"/>
      <c r="H96" s="47"/>
      <c r="I96" s="33"/>
      <c r="J96" s="33"/>
      <c r="K96" s="33"/>
      <c r="L96" s="33"/>
      <c r="M96" s="33"/>
      <c r="N96" s="33"/>
      <c r="O96" s="28"/>
      <c r="P96" s="28"/>
    </row>
    <row r="97" spans="1:16">
      <c r="E97" s="47"/>
      <c r="F97" s="47"/>
      <c r="G97" s="47"/>
      <c r="H97" s="47"/>
      <c r="I97" s="33"/>
      <c r="J97" s="33"/>
      <c r="K97" s="33"/>
      <c r="L97" s="33"/>
      <c r="M97" s="33"/>
      <c r="N97" s="33"/>
      <c r="O97" s="28"/>
      <c r="P97" s="28"/>
    </row>
    <row r="98" spans="1:16">
      <c r="A98">
        <v>163.83000000000001</v>
      </c>
      <c r="E98" s="47"/>
      <c r="F98" s="47"/>
      <c r="G98" s="47"/>
      <c r="H98" s="47"/>
      <c r="O98" s="28"/>
      <c r="P98" s="28"/>
    </row>
    <row r="99" spans="1:16">
      <c r="E99" s="47"/>
      <c r="F99" s="47"/>
      <c r="G99" s="47"/>
      <c r="H99" s="47"/>
      <c r="I99" s="24"/>
      <c r="J99" s="24"/>
      <c r="K99" s="26"/>
      <c r="L99" s="27"/>
      <c r="M99" s="28"/>
      <c r="N99" s="28"/>
      <c r="O99" s="28"/>
      <c r="P99" s="28"/>
    </row>
    <row r="100" spans="1:16">
      <c r="E100" s="47"/>
      <c r="F100" s="47"/>
      <c r="G100" s="47"/>
      <c r="H100" s="47"/>
      <c r="I100" s="24"/>
      <c r="J100" s="26"/>
      <c r="K100" s="27"/>
      <c r="L100" s="28"/>
      <c r="M100" s="28"/>
      <c r="N100" s="28"/>
      <c r="O100" s="28"/>
    </row>
    <row r="101" spans="1:16">
      <c r="H101" s="24"/>
      <c r="I101" s="24"/>
      <c r="J101" s="26"/>
      <c r="K101" s="27"/>
      <c r="L101" s="28"/>
      <c r="M101" s="28"/>
      <c r="N101" s="28"/>
      <c r="O101" s="28"/>
    </row>
    <row r="102" spans="1:16">
      <c r="E102" s="33"/>
      <c r="F102" s="33"/>
      <c r="G102" s="33"/>
      <c r="H102" s="31"/>
      <c r="I102" s="31"/>
      <c r="J102" s="31"/>
      <c r="K102" s="31"/>
      <c r="L102" s="21"/>
      <c r="M102" s="28"/>
      <c r="N102" s="28"/>
      <c r="O102" s="28"/>
    </row>
    <row r="103" spans="1:16">
      <c r="E103" s="33"/>
      <c r="F103" s="33"/>
      <c r="G103" s="33"/>
      <c r="H103" s="31"/>
      <c r="I103" s="31"/>
      <c r="J103" s="31"/>
      <c r="K103" s="31"/>
      <c r="L103" s="21"/>
      <c r="M103" s="28"/>
      <c r="N103" s="28"/>
      <c r="O103" s="28"/>
    </row>
    <row r="104" spans="1:16">
      <c r="N104" s="28"/>
      <c r="O104" s="28"/>
    </row>
    <row r="105" spans="1:16">
      <c r="N105" s="28"/>
      <c r="O105" s="28"/>
    </row>
    <row r="106" spans="1:16">
      <c r="N106" s="28"/>
      <c r="O106" s="28"/>
    </row>
    <row r="107" spans="1:16">
      <c r="H107" s="24"/>
      <c r="I107" s="24"/>
      <c r="J107" s="26"/>
      <c r="K107" s="27"/>
      <c r="L107" s="28"/>
      <c r="M107" s="28"/>
      <c r="N107" s="28"/>
      <c r="O107" s="28"/>
    </row>
    <row r="108" spans="1:16">
      <c r="H108" s="24"/>
      <c r="I108" s="24"/>
      <c r="J108" s="26"/>
      <c r="K108" s="27"/>
      <c r="L108" s="28"/>
      <c r="M108" s="28"/>
      <c r="N108" s="28"/>
      <c r="O108" s="28"/>
    </row>
    <row r="109" spans="1:16">
      <c r="H109" s="24"/>
      <c r="I109" s="24"/>
      <c r="J109" s="26"/>
      <c r="K109" s="27"/>
      <c r="L109" s="28"/>
      <c r="M109" s="28"/>
      <c r="N109" s="28"/>
      <c r="O109" s="28"/>
    </row>
    <row r="110" spans="1:16">
      <c r="H110" s="24"/>
      <c r="I110" s="24"/>
      <c r="J110" s="26"/>
      <c r="K110" s="27"/>
      <c r="L110" s="28"/>
      <c r="M110" s="28"/>
      <c r="N110" s="28"/>
      <c r="O110" s="28"/>
    </row>
    <row r="111" spans="1:16">
      <c r="H111" s="24"/>
      <c r="I111" s="24"/>
      <c r="J111" s="26"/>
      <c r="K111" s="27"/>
      <c r="L111" s="28"/>
      <c r="M111" s="28"/>
      <c r="N111" s="28"/>
      <c r="O111" s="28"/>
    </row>
    <row r="112" spans="1:16">
      <c r="H112" s="24"/>
      <c r="I112" s="24"/>
      <c r="J112" s="26"/>
      <c r="K112" s="27"/>
      <c r="L112" s="28"/>
      <c r="M112" s="28"/>
      <c r="N112" s="28"/>
      <c r="O112" s="28"/>
    </row>
    <row r="113" spans="8:15">
      <c r="H113" s="24"/>
      <c r="I113" s="24"/>
      <c r="J113" s="26"/>
      <c r="K113" s="27"/>
      <c r="L113" s="28"/>
      <c r="M113" s="28"/>
      <c r="N113" s="28"/>
      <c r="O113" s="28"/>
    </row>
    <row r="114" spans="8:15">
      <c r="H114" s="24"/>
      <c r="I114" s="24"/>
      <c r="J114" s="26"/>
      <c r="K114" s="27"/>
      <c r="L114" s="28"/>
      <c r="M114" s="28"/>
      <c r="N114" s="28"/>
      <c r="O114" s="28"/>
    </row>
    <row r="115" spans="8:15">
      <c r="H115" s="24"/>
      <c r="I115" s="24"/>
      <c r="J115" s="26"/>
      <c r="K115" s="27"/>
      <c r="L115" s="28"/>
      <c r="M115" s="28"/>
      <c r="N115" s="28"/>
      <c r="O115" s="28"/>
    </row>
    <row r="116" spans="8:15">
      <c r="H116" s="24"/>
      <c r="I116" s="24"/>
      <c r="J116" s="26"/>
      <c r="K116" s="27"/>
      <c r="L116" s="28"/>
      <c r="M116" s="28"/>
      <c r="N116" s="28"/>
      <c r="O116" s="28"/>
    </row>
    <row r="117" spans="8:15">
      <c r="H117" s="24"/>
      <c r="I117" s="24"/>
      <c r="J117" s="26"/>
      <c r="K117" s="27"/>
      <c r="L117" s="28"/>
      <c r="M117" s="28"/>
      <c r="N117" s="28"/>
      <c r="O117" s="28"/>
    </row>
    <row r="118" spans="8:15">
      <c r="H118" s="24"/>
      <c r="I118" s="24"/>
      <c r="J118" s="26"/>
      <c r="K118" s="27"/>
      <c r="L118" s="28"/>
      <c r="M118" s="28"/>
      <c r="N118" s="28"/>
      <c r="O118" s="28"/>
    </row>
    <row r="119" spans="8:15">
      <c r="H119" s="24"/>
      <c r="I119" s="24"/>
      <c r="J119" s="26"/>
      <c r="K119" s="27"/>
      <c r="L119" s="28"/>
      <c r="M119" s="28"/>
      <c r="N119" s="28"/>
      <c r="O119" s="28"/>
    </row>
    <row r="120" spans="8:15">
      <c r="H120" s="24"/>
      <c r="I120" s="24"/>
      <c r="J120" s="26"/>
      <c r="K120" s="27"/>
      <c r="L120" s="28"/>
      <c r="M120" s="28"/>
      <c r="N120" s="28"/>
      <c r="O120" s="28"/>
    </row>
    <row r="121" spans="8:15">
      <c r="H121" s="24"/>
      <c r="I121" s="24"/>
      <c r="J121" s="26"/>
      <c r="K121" s="27"/>
      <c r="L121" s="28"/>
      <c r="M121" s="28"/>
      <c r="N121" s="28"/>
      <c r="O121" s="28"/>
    </row>
    <row r="122" spans="8:15">
      <c r="H122" s="24"/>
      <c r="I122" s="24"/>
      <c r="J122" s="26"/>
      <c r="K122" s="27"/>
      <c r="L122" s="28"/>
      <c r="M122" s="28"/>
      <c r="N122" s="28"/>
      <c r="O122" s="28"/>
    </row>
    <row r="123" spans="8:15">
      <c r="H123" s="24"/>
      <c r="I123" s="24"/>
      <c r="J123" s="26"/>
      <c r="K123" s="27"/>
      <c r="L123" s="28"/>
      <c r="M123" s="28"/>
      <c r="N123" s="28"/>
      <c r="O123" s="28"/>
    </row>
    <row r="124" spans="8:15">
      <c r="H124" s="24"/>
      <c r="I124" s="24"/>
      <c r="J124" s="26"/>
      <c r="K124" s="27"/>
      <c r="L124" s="28"/>
      <c r="M124" s="28"/>
      <c r="N124" s="28"/>
      <c r="O124" s="28"/>
    </row>
    <row r="125" spans="8:15">
      <c r="H125" s="24"/>
      <c r="I125" s="24"/>
      <c r="J125" s="26"/>
      <c r="K125" s="27"/>
      <c r="L125" s="28"/>
      <c r="M125" s="28"/>
      <c r="N125" s="28"/>
      <c r="O125" s="28"/>
    </row>
    <row r="126" spans="8:15">
      <c r="H126" s="24"/>
      <c r="I126" s="24"/>
      <c r="J126" s="26"/>
      <c r="K126" s="27"/>
      <c r="L126" s="28"/>
      <c r="M126" s="28"/>
      <c r="N126" s="28"/>
      <c r="O126" s="28"/>
    </row>
    <row r="127" spans="8:15">
      <c r="H127" s="24"/>
      <c r="I127" s="24"/>
      <c r="J127" s="26"/>
      <c r="K127" s="27"/>
      <c r="L127" s="28"/>
      <c r="M127" s="28"/>
      <c r="N127" s="28"/>
      <c r="O127" s="28"/>
    </row>
    <row r="128" spans="8:15">
      <c r="H128" s="24"/>
      <c r="I128" s="24"/>
      <c r="J128" s="26"/>
      <c r="K128" s="27"/>
      <c r="L128" s="28"/>
      <c r="M128" s="28"/>
      <c r="N128" s="28"/>
      <c r="O128" s="28"/>
    </row>
    <row r="129" spans="8:15">
      <c r="H129" s="24"/>
      <c r="I129" s="24"/>
      <c r="J129" s="26"/>
      <c r="K129" s="27"/>
      <c r="L129" s="28"/>
      <c r="M129" s="28"/>
      <c r="N129" s="28"/>
      <c r="O129" s="28"/>
    </row>
    <row r="130" spans="8:15">
      <c r="H130" s="24"/>
      <c r="I130" s="24"/>
      <c r="J130" s="26"/>
      <c r="K130" s="27"/>
      <c r="L130" s="28"/>
      <c r="M130" s="28"/>
      <c r="N130" s="28"/>
      <c r="O130" s="28"/>
    </row>
    <row r="131" spans="8:15">
      <c r="H131" s="24"/>
      <c r="I131" s="24"/>
      <c r="J131" s="26"/>
      <c r="K131" s="27"/>
      <c r="L131" s="28"/>
      <c r="M131" s="28"/>
      <c r="N131" s="28"/>
      <c r="O131" s="28"/>
    </row>
    <row r="132" spans="8:15">
      <c r="H132" s="24"/>
      <c r="I132" s="24"/>
      <c r="J132" s="26"/>
      <c r="K132" s="27"/>
      <c r="L132" s="28"/>
      <c r="M132" s="28"/>
      <c r="N132" s="28"/>
      <c r="O132" s="28"/>
    </row>
    <row r="133" spans="8:15">
      <c r="H133" s="24"/>
      <c r="I133" s="24"/>
      <c r="J133" s="26"/>
      <c r="K133" s="27"/>
      <c r="L133" s="28"/>
      <c r="M133" s="28"/>
      <c r="N133" s="28"/>
      <c r="O133" s="28"/>
    </row>
    <row r="134" spans="8:15">
      <c r="H134" s="24"/>
      <c r="I134" s="24"/>
      <c r="J134" s="26"/>
      <c r="K134" s="27"/>
      <c r="L134" s="28"/>
      <c r="M134" s="28"/>
      <c r="N134" s="28"/>
      <c r="O134" s="28"/>
    </row>
    <row r="135" spans="8:15">
      <c r="J135" s="26"/>
      <c r="K135" s="27"/>
      <c r="L135" s="28"/>
      <c r="M135" s="28"/>
      <c r="N135" s="28"/>
      <c r="O135" s="28"/>
    </row>
    <row r="136" spans="8:15">
      <c r="H136" s="25"/>
      <c r="I136" s="25"/>
      <c r="J136" s="26"/>
      <c r="K136" s="27"/>
      <c r="L136" s="28"/>
      <c r="M136" s="28"/>
      <c r="N136" s="28"/>
      <c r="O136" s="28"/>
    </row>
    <row r="137" spans="8:15">
      <c r="J137" s="26"/>
      <c r="K137" s="27"/>
      <c r="L137" s="28"/>
      <c r="M137" s="28"/>
      <c r="N137" s="28"/>
      <c r="O137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B579-2771-4816-8FF1-B707EC7EB3BB}">
  <dimension ref="B1:L52"/>
  <sheetViews>
    <sheetView workbookViewId="0">
      <selection activeCell="I32" sqref="I32"/>
    </sheetView>
  </sheetViews>
  <sheetFormatPr baseColWidth="10" defaultColWidth="11.42578125" defaultRowHeight="15"/>
  <cols>
    <col min="2" max="2" width="48" customWidth="1"/>
    <col min="3" max="3" width="11.7109375" bestFit="1" customWidth="1"/>
    <col min="4" max="4" width="17.42578125" customWidth="1"/>
    <col min="5" max="5" width="15.42578125" customWidth="1"/>
    <col min="6" max="6" width="17.42578125" customWidth="1"/>
    <col min="7" max="7" width="21.7109375" customWidth="1"/>
    <col min="9" max="9" width="11.7109375" bestFit="1" customWidth="1"/>
    <col min="12" max="12" width="11.7109375" bestFit="1" customWidth="1"/>
  </cols>
  <sheetData>
    <row r="1" spans="2:9" ht="35.25" customHeight="1"/>
    <row r="2" spans="2:9" ht="34.5" customHeight="1">
      <c r="B2" s="94" t="s">
        <v>142</v>
      </c>
      <c r="C2" s="94"/>
      <c r="D2" s="94"/>
      <c r="E2" s="94"/>
      <c r="F2" s="94"/>
      <c r="G2" s="94"/>
    </row>
    <row r="3" spans="2:9">
      <c r="B3" s="94"/>
      <c r="C3" s="94"/>
      <c r="D3" s="94"/>
      <c r="E3" s="94"/>
      <c r="F3" s="94"/>
      <c r="G3" s="94"/>
    </row>
    <row r="4" spans="2:9">
      <c r="B4" s="46" t="s">
        <v>82</v>
      </c>
    </row>
    <row r="5" spans="2:9">
      <c r="B5" s="45" t="s">
        <v>83</v>
      </c>
      <c r="C5" s="43" t="s">
        <v>84</v>
      </c>
      <c r="D5" s="44" t="s">
        <v>85</v>
      </c>
      <c r="E5" s="44" t="s">
        <v>86</v>
      </c>
      <c r="F5" s="44" t="s">
        <v>87</v>
      </c>
      <c r="G5" s="43" t="s">
        <v>88</v>
      </c>
    </row>
    <row r="6" spans="2:9">
      <c r="B6" s="38" t="s">
        <v>24</v>
      </c>
      <c r="C6" s="48">
        <v>13986335.569999997</v>
      </c>
      <c r="D6" s="49">
        <v>-59.64</v>
      </c>
      <c r="E6" s="49">
        <v>314</v>
      </c>
      <c r="F6" s="49"/>
      <c r="G6" s="48">
        <f>SUM(C6:F6)</f>
        <v>13986589.929999996</v>
      </c>
      <c r="H6" s="64"/>
      <c r="I6" s="64"/>
    </row>
    <row r="7" spans="2:9">
      <c r="B7" s="38" t="s">
        <v>25</v>
      </c>
      <c r="C7" s="48">
        <v>50373130.150000006</v>
      </c>
      <c r="D7" s="49"/>
      <c r="E7" s="49">
        <v>139125</v>
      </c>
      <c r="F7" s="49">
        <v>596011</v>
      </c>
      <c r="G7" s="48">
        <f t="shared" ref="G7:G40" si="0">SUM(C7:F7)</f>
        <v>51108266.150000006</v>
      </c>
      <c r="H7" s="64"/>
      <c r="I7" s="64"/>
    </row>
    <row r="8" spans="2:9">
      <c r="B8" s="38" t="s">
        <v>27</v>
      </c>
      <c r="C8" s="48">
        <v>2547307.25</v>
      </c>
      <c r="D8" s="49"/>
      <c r="E8" s="49"/>
      <c r="F8" s="65"/>
      <c r="G8" s="48">
        <f>SUM(C8:F8)</f>
        <v>2547307.25</v>
      </c>
      <c r="H8" s="64"/>
      <c r="I8" s="64"/>
    </row>
    <row r="9" spans="2:9">
      <c r="B9" s="38" t="s">
        <v>123</v>
      </c>
      <c r="C9" s="48">
        <v>-231785.5</v>
      </c>
      <c r="D9" s="49"/>
      <c r="E9" s="49"/>
      <c r="F9" s="49"/>
      <c r="G9" s="48">
        <f>SUM(C9:F9)</f>
        <v>-231785.5</v>
      </c>
      <c r="H9" s="64"/>
      <c r="I9" s="64"/>
    </row>
    <row r="10" spans="2:9">
      <c r="B10" s="38" t="s">
        <v>31</v>
      </c>
      <c r="C10" s="48">
        <v>16868444.809999999</v>
      </c>
      <c r="D10" s="49"/>
      <c r="E10" s="49">
        <v>41916</v>
      </c>
      <c r="F10" s="49">
        <v>645565</v>
      </c>
      <c r="G10" s="48">
        <f>SUM(C10:F10)</f>
        <v>17555925.809999999</v>
      </c>
      <c r="H10" s="64"/>
      <c r="I10" s="64"/>
    </row>
    <row r="11" spans="2:9">
      <c r="B11" s="38" t="s">
        <v>32</v>
      </c>
      <c r="C11" s="48">
        <v>9403.260000000002</v>
      </c>
      <c r="D11" s="49"/>
      <c r="E11" s="49">
        <v>19875</v>
      </c>
      <c r="F11" s="65"/>
      <c r="G11" s="48">
        <f t="shared" si="0"/>
        <v>29278.260000000002</v>
      </c>
      <c r="H11" s="64"/>
      <c r="I11" s="64"/>
    </row>
    <row r="12" spans="2:9">
      <c r="B12" s="38" t="s">
        <v>33</v>
      </c>
      <c r="C12" s="48">
        <v>203999989.04999998</v>
      </c>
      <c r="D12" s="49"/>
      <c r="E12" s="49">
        <v>651271</v>
      </c>
      <c r="F12" s="49">
        <v>5920962</v>
      </c>
      <c r="G12" s="48">
        <f t="shared" si="0"/>
        <v>210572222.04999998</v>
      </c>
      <c r="H12" s="64"/>
      <c r="I12" s="64"/>
    </row>
    <row r="13" spans="2:9">
      <c r="B13" s="38" t="s">
        <v>107</v>
      </c>
      <c r="C13" s="48">
        <v>-1670.78</v>
      </c>
      <c r="D13" s="49"/>
      <c r="E13" s="49"/>
      <c r="F13" s="49"/>
      <c r="G13" s="48">
        <f t="shared" si="0"/>
        <v>-1670.78</v>
      </c>
      <c r="H13" s="64"/>
      <c r="I13" s="64"/>
    </row>
    <row r="14" spans="2:9">
      <c r="B14" s="38" t="s">
        <v>138</v>
      </c>
      <c r="C14" s="48">
        <v>20995529.039999999</v>
      </c>
      <c r="D14" s="49"/>
      <c r="E14" s="49"/>
      <c r="F14" s="65"/>
      <c r="G14" s="48">
        <f t="shared" si="0"/>
        <v>20995529.039999999</v>
      </c>
      <c r="H14" s="64"/>
      <c r="I14" s="64"/>
    </row>
    <row r="15" spans="2:9">
      <c r="B15" s="38" t="s">
        <v>125</v>
      </c>
      <c r="C15" s="48">
        <v>1160509.8499999996</v>
      </c>
      <c r="D15" s="49"/>
      <c r="E15" s="49"/>
      <c r="F15" s="49"/>
      <c r="G15" s="48">
        <f t="shared" si="0"/>
        <v>1160509.8499999996</v>
      </c>
      <c r="H15" s="64"/>
      <c r="I15" s="64"/>
    </row>
    <row r="16" spans="2:9">
      <c r="B16" s="38" t="s">
        <v>40</v>
      </c>
      <c r="C16" s="48">
        <v>3849521.14</v>
      </c>
      <c r="D16" s="49"/>
      <c r="E16" s="49"/>
      <c r="F16" s="49"/>
      <c r="G16" s="48">
        <f t="shared" si="0"/>
        <v>3849521.14</v>
      </c>
      <c r="H16" s="64"/>
      <c r="I16" s="64"/>
    </row>
    <row r="17" spans="2:9">
      <c r="B17" s="38" t="s">
        <v>139</v>
      </c>
      <c r="C17" s="48">
        <v>-324882.78000000003</v>
      </c>
      <c r="D17" s="49"/>
      <c r="E17" s="49"/>
      <c r="F17" s="49"/>
      <c r="G17" s="48">
        <f t="shared" si="0"/>
        <v>-324882.78000000003</v>
      </c>
      <c r="H17" s="64"/>
      <c r="I17" s="64"/>
    </row>
    <row r="18" spans="2:9">
      <c r="B18" s="38" t="s">
        <v>42</v>
      </c>
      <c r="C18" s="48">
        <v>-938789.83000000007</v>
      </c>
      <c r="D18" s="49"/>
      <c r="E18" s="49"/>
      <c r="F18" s="49"/>
      <c r="G18" s="48">
        <f t="shared" si="0"/>
        <v>-938789.83000000007</v>
      </c>
      <c r="H18" s="64"/>
      <c r="I18" s="64"/>
    </row>
    <row r="19" spans="2:9">
      <c r="B19" s="38" t="s">
        <v>118</v>
      </c>
      <c r="C19" s="48">
        <v>320483.16000000003</v>
      </c>
      <c r="D19" s="49"/>
      <c r="E19" s="49"/>
      <c r="F19" s="49"/>
      <c r="G19" s="48">
        <f t="shared" si="0"/>
        <v>320483.16000000003</v>
      </c>
      <c r="H19" s="64"/>
      <c r="I19" s="64"/>
    </row>
    <row r="20" spans="2:9">
      <c r="B20" s="38" t="s">
        <v>49</v>
      </c>
      <c r="C20" s="48">
        <v>126442.84999999999</v>
      </c>
      <c r="D20" s="49"/>
      <c r="E20" s="49"/>
      <c r="F20" s="49"/>
      <c r="G20" s="48">
        <f t="shared" si="0"/>
        <v>126442.84999999999</v>
      </c>
      <c r="H20" s="64"/>
      <c r="I20" s="64"/>
    </row>
    <row r="21" spans="2:9">
      <c r="B21" s="38" t="s">
        <v>52</v>
      </c>
      <c r="C21" s="48"/>
      <c r="D21" s="49"/>
      <c r="E21" s="49"/>
      <c r="F21" s="49">
        <v>42545</v>
      </c>
      <c r="G21" s="48">
        <f t="shared" si="0"/>
        <v>42545</v>
      </c>
      <c r="H21" s="64"/>
      <c r="I21" s="64"/>
    </row>
    <row r="22" spans="2:9">
      <c r="B22" s="38" t="s">
        <v>53</v>
      </c>
      <c r="C22" s="48">
        <v>67599.73000000001</v>
      </c>
      <c r="D22" s="49"/>
      <c r="E22" s="49"/>
      <c r="F22" s="49"/>
      <c r="G22" s="48">
        <f t="shared" si="0"/>
        <v>67599.73000000001</v>
      </c>
      <c r="H22" s="64"/>
      <c r="I22" s="64"/>
    </row>
    <row r="23" spans="2:9">
      <c r="B23" s="38" t="s">
        <v>54</v>
      </c>
      <c r="C23" s="48">
        <v>342918.48</v>
      </c>
      <c r="D23" s="49"/>
      <c r="E23" s="49"/>
      <c r="F23" s="49"/>
      <c r="G23" s="48">
        <f t="shared" si="0"/>
        <v>342918.48</v>
      </c>
      <c r="H23" s="64"/>
      <c r="I23" s="64"/>
    </row>
    <row r="24" spans="2:9">
      <c r="B24" s="38" t="s">
        <v>143</v>
      </c>
      <c r="C24" s="48">
        <v>3166999.3799999994</v>
      </c>
      <c r="D24" s="38"/>
      <c r="E24" s="49">
        <v>46557</v>
      </c>
      <c r="F24" s="49">
        <v>261910</v>
      </c>
      <c r="G24" s="48">
        <f t="shared" si="0"/>
        <v>3475466.3799999994</v>
      </c>
      <c r="H24" s="64"/>
      <c r="I24" s="64"/>
    </row>
    <row r="25" spans="2:9">
      <c r="B25" s="38" t="s">
        <v>56</v>
      </c>
      <c r="C25" s="48">
        <v>10073404.820000002</v>
      </c>
      <c r="D25" s="49"/>
      <c r="E25" s="49">
        <v>25741</v>
      </c>
      <c r="F25" s="49"/>
      <c r="G25" s="48">
        <f t="shared" si="0"/>
        <v>10099145.820000002</v>
      </c>
      <c r="H25" s="64"/>
      <c r="I25" s="64"/>
    </row>
    <row r="26" spans="2:9">
      <c r="B26" s="38" t="s">
        <v>140</v>
      </c>
      <c r="C26" s="48">
        <v>7831844.7399999993</v>
      </c>
      <c r="D26" s="49"/>
      <c r="E26" s="49"/>
      <c r="F26" s="49"/>
      <c r="G26" s="48">
        <f>SUM(C26:F26)</f>
        <v>7831844.7399999993</v>
      </c>
      <c r="H26" s="64"/>
      <c r="I26" s="64"/>
    </row>
    <row r="27" spans="2:9">
      <c r="B27" s="38" t="s">
        <v>58</v>
      </c>
      <c r="C27" s="48">
        <v>214604.36999999997</v>
      </c>
      <c r="D27" s="49"/>
      <c r="E27" s="49"/>
      <c r="F27" s="65"/>
      <c r="G27" s="48">
        <f t="shared" si="0"/>
        <v>214604.36999999997</v>
      </c>
      <c r="H27" s="64"/>
      <c r="I27" s="64"/>
    </row>
    <row r="28" spans="2:9">
      <c r="B28" s="38" t="s">
        <v>59</v>
      </c>
      <c r="C28" s="48">
        <v>-51232.59</v>
      </c>
      <c r="D28" s="49"/>
      <c r="E28" s="49"/>
      <c r="F28" s="49"/>
      <c r="G28" s="48">
        <f t="shared" si="0"/>
        <v>-51232.59</v>
      </c>
      <c r="H28" s="64"/>
      <c r="I28" s="64"/>
    </row>
    <row r="29" spans="2:9">
      <c r="B29" s="38" t="s">
        <v>63</v>
      </c>
      <c r="C29" s="48">
        <v>2502616.6800000002</v>
      </c>
      <c r="D29" s="49"/>
      <c r="E29" s="49">
        <v>13081</v>
      </c>
      <c r="F29" s="49">
        <v>75348</v>
      </c>
      <c r="G29" s="48">
        <f t="shared" si="0"/>
        <v>2591045.6800000002</v>
      </c>
      <c r="H29" s="64"/>
      <c r="I29" s="64"/>
    </row>
    <row r="30" spans="2:9">
      <c r="B30" s="38" t="s">
        <v>65</v>
      </c>
      <c r="C30" s="48">
        <v>436929.67999999993</v>
      </c>
      <c r="D30" s="49"/>
      <c r="E30" s="49"/>
      <c r="F30" s="65"/>
      <c r="G30" s="48">
        <f t="shared" si="0"/>
        <v>436929.67999999993</v>
      </c>
      <c r="H30" s="64"/>
      <c r="I30" s="64"/>
    </row>
    <row r="31" spans="2:9">
      <c r="B31" s="38" t="s">
        <v>130</v>
      </c>
      <c r="C31" s="48">
        <v>-210210.22999999998</v>
      </c>
      <c r="D31" s="49"/>
      <c r="E31" s="49"/>
      <c r="F31" s="49"/>
      <c r="G31" s="48">
        <f t="shared" si="0"/>
        <v>-210210.22999999998</v>
      </c>
      <c r="H31" s="64"/>
      <c r="I31" s="64"/>
    </row>
    <row r="32" spans="2:9">
      <c r="B32" s="38" t="s">
        <v>67</v>
      </c>
      <c r="C32" s="48">
        <v>-41643.64</v>
      </c>
      <c r="D32" s="49"/>
      <c r="E32" s="49"/>
      <c r="F32" s="49"/>
      <c r="G32" s="48">
        <f t="shared" si="0"/>
        <v>-41643.64</v>
      </c>
      <c r="H32" s="64"/>
      <c r="I32" s="64"/>
    </row>
    <row r="33" spans="2:12">
      <c r="B33" s="38" t="s">
        <v>69</v>
      </c>
      <c r="C33" s="48">
        <v>9743985.4399999958</v>
      </c>
      <c r="D33" s="49"/>
      <c r="E33" s="49"/>
      <c r="F33" s="49"/>
      <c r="G33" s="48">
        <f t="shared" si="0"/>
        <v>9743985.4399999958</v>
      </c>
      <c r="H33" s="64"/>
      <c r="I33" s="64"/>
    </row>
    <row r="34" spans="2:12">
      <c r="B34" s="38" t="s">
        <v>131</v>
      </c>
      <c r="C34" s="48">
        <v>38047648.979999982</v>
      </c>
      <c r="D34" s="49"/>
      <c r="E34" s="49">
        <v>8248</v>
      </c>
      <c r="F34" s="49"/>
      <c r="G34" s="48">
        <f t="shared" si="0"/>
        <v>38055896.979999982</v>
      </c>
      <c r="H34" s="64"/>
      <c r="I34" s="64"/>
    </row>
    <row r="35" spans="2:12">
      <c r="B35" s="38" t="s">
        <v>132</v>
      </c>
      <c r="C35" s="48">
        <v>27036967.240000002</v>
      </c>
      <c r="D35" s="49"/>
      <c r="E35" s="49">
        <v>126357</v>
      </c>
      <c r="F35" s="49">
        <v>152363</v>
      </c>
      <c r="G35" s="48">
        <f t="shared" si="0"/>
        <v>27315687.240000002</v>
      </c>
      <c r="H35" s="64"/>
      <c r="I35" s="64"/>
    </row>
    <row r="36" spans="2:12">
      <c r="B36" s="38" t="s">
        <v>73</v>
      </c>
      <c r="C36" s="48">
        <v>-434963.70999999996</v>
      </c>
      <c r="D36" s="49">
        <v>-2754.7339999999999</v>
      </c>
      <c r="E36" s="49"/>
      <c r="F36" s="65"/>
      <c r="G36" s="48">
        <f t="shared" si="0"/>
        <v>-437718.44399999996</v>
      </c>
      <c r="H36" s="64"/>
      <c r="I36" s="64"/>
    </row>
    <row r="37" spans="2:12">
      <c r="B37" s="38" t="s">
        <v>117</v>
      </c>
      <c r="C37" s="48"/>
      <c r="D37" s="49"/>
      <c r="E37" s="49">
        <v>107416</v>
      </c>
      <c r="F37" s="49"/>
      <c r="G37" s="48">
        <f t="shared" si="0"/>
        <v>107416</v>
      </c>
      <c r="H37" s="64"/>
      <c r="I37" s="64"/>
    </row>
    <row r="38" spans="2:12">
      <c r="B38" s="63" t="s">
        <v>89</v>
      </c>
      <c r="C38" s="37"/>
      <c r="D38" s="41"/>
      <c r="E38" s="37"/>
      <c r="F38" s="41"/>
      <c r="G38" s="48">
        <f>SUM(C38:F38)</f>
        <v>0</v>
      </c>
      <c r="H38" s="64"/>
      <c r="I38" s="64"/>
    </row>
    <row r="39" spans="2:12">
      <c r="B39" s="57" t="s">
        <v>94</v>
      </c>
      <c r="C39" s="37"/>
      <c r="D39" s="41">
        <v>88.254000000000005</v>
      </c>
      <c r="E39" s="37"/>
      <c r="F39" s="41"/>
      <c r="G39" s="48">
        <f t="shared" si="0"/>
        <v>88.254000000000005</v>
      </c>
      <c r="H39" s="64"/>
      <c r="I39" s="64"/>
      <c r="J39" s="67"/>
    </row>
    <row r="40" spans="2:12">
      <c r="B40" s="57" t="s">
        <v>141</v>
      </c>
      <c r="C40" s="37"/>
      <c r="D40" s="41">
        <v>101.848</v>
      </c>
      <c r="E40" s="37"/>
      <c r="F40" s="41"/>
      <c r="G40" s="48">
        <f t="shared" si="0"/>
        <v>101.848</v>
      </c>
      <c r="H40" s="64"/>
      <c r="I40" s="64"/>
    </row>
    <row r="41" spans="2:12">
      <c r="B41" s="56" t="s">
        <v>95</v>
      </c>
      <c r="C41" s="35">
        <f>SUM(C1:C38)</f>
        <v>411467436.61000019</v>
      </c>
      <c r="D41" s="35">
        <f>SUM(D1:D38)</f>
        <v>-2814.3739999999998</v>
      </c>
      <c r="E41" s="35">
        <f>SUM(E1:E38)</f>
        <v>1179901</v>
      </c>
      <c r="F41" s="35">
        <f>SUM(F6:F37)</f>
        <v>7694704</v>
      </c>
      <c r="G41" s="35">
        <f>SUM(G1:G38)</f>
        <v>420339227.23600018</v>
      </c>
      <c r="H41" s="64"/>
      <c r="I41" s="25"/>
    </row>
    <row r="42" spans="2:12">
      <c r="B42" s="38" t="s">
        <v>96</v>
      </c>
      <c r="C42" s="37"/>
      <c r="D42" s="37"/>
      <c r="E42" s="37"/>
      <c r="F42" s="37"/>
      <c r="G42" s="37">
        <v>219241986.99999997</v>
      </c>
      <c r="H42" s="64"/>
      <c r="I42" s="25"/>
    </row>
    <row r="43" spans="2:12">
      <c r="B43" s="40" t="s">
        <v>97</v>
      </c>
      <c r="C43" s="35">
        <f>SUM(C42:C42)</f>
        <v>0</v>
      </c>
      <c r="D43" s="35">
        <f>SUM(D42:D42)</f>
        <v>0</v>
      </c>
      <c r="E43" s="35">
        <f>SUM(E42:E42)</f>
        <v>0</v>
      </c>
      <c r="F43" s="35">
        <f>SUM(F42:F42)</f>
        <v>0</v>
      </c>
      <c r="G43" s="35">
        <f>G41+G42</f>
        <v>639581214.23600018</v>
      </c>
      <c r="H43" s="64"/>
      <c r="I43" s="25"/>
      <c r="L43" s="25"/>
    </row>
    <row r="44" spans="2:12">
      <c r="C44" s="66"/>
      <c r="D44" s="66"/>
      <c r="F44" s="66"/>
      <c r="H44" s="64"/>
      <c r="I44" s="25"/>
    </row>
    <row r="45" spans="2:12">
      <c r="H45" s="64"/>
      <c r="I45" s="25"/>
    </row>
    <row r="46" spans="2:12">
      <c r="G46" s="25"/>
      <c r="H46" s="64"/>
      <c r="I46" s="25"/>
    </row>
    <row r="47" spans="2:12">
      <c r="G47" s="64"/>
      <c r="H47" s="64"/>
      <c r="I47" s="25"/>
    </row>
    <row r="48" spans="2:12">
      <c r="H48" s="64"/>
      <c r="I48" s="25"/>
    </row>
    <row r="49" spans="8:10">
      <c r="H49" s="64"/>
      <c r="I49" s="25"/>
    </row>
    <row r="50" spans="8:10">
      <c r="H50" s="64"/>
      <c r="J50" s="64"/>
    </row>
    <row r="51" spans="8:10">
      <c r="H51" s="64"/>
      <c r="I51" s="25"/>
    </row>
    <row r="52" spans="8:10">
      <c r="H52" s="64"/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0349-435A-4EC4-B5B8-BAABA9DA6A16}">
  <dimension ref="B1:J57"/>
  <sheetViews>
    <sheetView workbookViewId="0">
      <selection activeCell="I50" sqref="I50"/>
    </sheetView>
  </sheetViews>
  <sheetFormatPr baseColWidth="10" defaultColWidth="11.42578125" defaultRowHeight="15"/>
  <cols>
    <col min="2" max="2" width="48" customWidth="1"/>
    <col min="3" max="3" width="11.7109375" bestFit="1" customWidth="1"/>
    <col min="4" max="4" width="17.42578125" customWidth="1"/>
    <col min="5" max="5" width="15.42578125" customWidth="1"/>
    <col min="6" max="6" width="17.42578125" customWidth="1"/>
    <col min="7" max="7" width="21.7109375" customWidth="1"/>
    <col min="9" max="9" width="13.140625" bestFit="1" customWidth="1"/>
  </cols>
  <sheetData>
    <row r="1" spans="2:9" ht="35.25" customHeight="1"/>
    <row r="2" spans="2:9" ht="34.5" customHeight="1">
      <c r="B2" s="94" t="s">
        <v>122</v>
      </c>
      <c r="C2" s="94"/>
      <c r="D2" s="94"/>
      <c r="E2" s="94"/>
      <c r="F2" s="94"/>
      <c r="G2" s="94"/>
    </row>
    <row r="3" spans="2:9">
      <c r="B3" s="94"/>
      <c r="C3" s="94"/>
      <c r="D3" s="94"/>
      <c r="E3" s="94"/>
      <c r="F3" s="94"/>
      <c r="G3" s="94"/>
    </row>
    <row r="4" spans="2:9">
      <c r="B4" s="46" t="s">
        <v>82</v>
      </c>
    </row>
    <row r="5" spans="2:9">
      <c r="B5" s="45" t="s">
        <v>83</v>
      </c>
      <c r="C5" s="43" t="s">
        <v>84</v>
      </c>
      <c r="D5" s="44" t="s">
        <v>85</v>
      </c>
      <c r="E5" s="44" t="s">
        <v>86</v>
      </c>
      <c r="F5" s="44" t="s">
        <v>87</v>
      </c>
      <c r="G5" s="43" t="s">
        <v>88</v>
      </c>
    </row>
    <row r="6" spans="2:9">
      <c r="B6" s="38" t="s">
        <v>24</v>
      </c>
      <c r="C6" s="48">
        <v>18716871.987</v>
      </c>
      <c r="D6" s="49">
        <v>772.86199999999997</v>
      </c>
      <c r="E6" s="49">
        <v>-25734.324000000001</v>
      </c>
      <c r="F6" s="49"/>
      <c r="G6" s="48">
        <f>SUM(C6:F6)</f>
        <v>18691910.524999999</v>
      </c>
      <c r="H6" s="64"/>
      <c r="I6" s="25"/>
    </row>
    <row r="7" spans="2:9">
      <c r="B7" s="38" t="s">
        <v>26</v>
      </c>
      <c r="C7" s="48">
        <v>21005108.253000002</v>
      </c>
      <c r="D7" s="49"/>
      <c r="E7" s="49"/>
      <c r="F7" s="49"/>
      <c r="G7" s="48">
        <f t="shared" ref="G7:G50" si="0">SUM(C7:F7)</f>
        <v>21005108.253000002</v>
      </c>
      <c r="H7" s="64"/>
      <c r="I7" s="25"/>
    </row>
    <row r="8" spans="2:9">
      <c r="B8" s="38" t="s">
        <v>25</v>
      </c>
      <c r="C8" s="48">
        <v>57947723.497999996</v>
      </c>
      <c r="D8" s="49"/>
      <c r="E8" s="49">
        <v>260696.56158279994</v>
      </c>
      <c r="F8" s="65">
        <v>641696</v>
      </c>
      <c r="G8" s="48">
        <f>SUM(C8:F8)</f>
        <v>58850116.059582792</v>
      </c>
      <c r="H8" s="64"/>
      <c r="I8" s="25"/>
    </row>
    <row r="9" spans="2:9">
      <c r="B9" s="38" t="s">
        <v>27</v>
      </c>
      <c r="C9" s="48">
        <v>3078908.4179999996</v>
      </c>
      <c r="D9" s="49"/>
      <c r="E9" s="49"/>
      <c r="F9" s="49"/>
      <c r="G9" s="48">
        <f>SUM(C9:F9)</f>
        <v>3078908.4179999996</v>
      </c>
      <c r="H9" s="64"/>
      <c r="I9" s="25"/>
    </row>
    <row r="10" spans="2:9">
      <c r="B10" s="38" t="s">
        <v>123</v>
      </c>
      <c r="C10" s="48">
        <v>-68423.786000000007</v>
      </c>
      <c r="D10" s="49"/>
      <c r="E10" s="49"/>
      <c r="F10" s="49"/>
      <c r="G10" s="48">
        <f>SUM(C10:F10)</f>
        <v>-68423.786000000007</v>
      </c>
      <c r="H10" s="64"/>
      <c r="I10" s="25"/>
    </row>
    <row r="11" spans="2:9">
      <c r="B11" s="38" t="s">
        <v>31</v>
      </c>
      <c r="C11" s="48">
        <v>28517717.070999999</v>
      </c>
      <c r="D11" s="49"/>
      <c r="E11" s="49">
        <v>68307.372191800008</v>
      </c>
      <c r="F11" s="65">
        <v>595854</v>
      </c>
      <c r="G11" s="48">
        <f t="shared" si="0"/>
        <v>29181878.4431918</v>
      </c>
      <c r="H11" s="64"/>
      <c r="I11" s="25"/>
    </row>
    <row r="12" spans="2:9">
      <c r="B12" s="38" t="s">
        <v>32</v>
      </c>
      <c r="C12" s="48">
        <v>1221676.0160000003</v>
      </c>
      <c r="D12" s="49"/>
      <c r="E12" s="49">
        <v>10234.392</v>
      </c>
      <c r="F12" s="49"/>
      <c r="G12" s="48">
        <f t="shared" si="0"/>
        <v>1231910.4080000003</v>
      </c>
      <c r="H12" s="64"/>
      <c r="I12" s="25"/>
    </row>
    <row r="13" spans="2:9">
      <c r="B13" s="38" t="s">
        <v>124</v>
      </c>
      <c r="C13" s="48">
        <v>56035.854320000006</v>
      </c>
      <c r="D13" s="49"/>
      <c r="E13" s="49"/>
      <c r="F13" s="49"/>
      <c r="G13" s="48">
        <f t="shared" si="0"/>
        <v>56035.854320000006</v>
      </c>
      <c r="H13" s="64"/>
      <c r="I13" s="25"/>
    </row>
    <row r="14" spans="2:9">
      <c r="B14" s="38" t="s">
        <v>33</v>
      </c>
      <c r="C14" s="48">
        <v>283175559.97900003</v>
      </c>
      <c r="D14" s="49">
        <v>51.622999999999998</v>
      </c>
      <c r="E14" s="49">
        <v>631557.67297269998</v>
      </c>
      <c r="F14" s="65">
        <v>5773405</v>
      </c>
      <c r="G14" s="48">
        <f t="shared" si="0"/>
        <v>289580574.27497274</v>
      </c>
      <c r="H14" s="64"/>
      <c r="I14" s="25"/>
    </row>
    <row r="15" spans="2:9">
      <c r="B15" s="38" t="s">
        <v>107</v>
      </c>
      <c r="C15" s="48">
        <v>-61609.259999999995</v>
      </c>
      <c r="D15" s="49"/>
      <c r="E15" s="49"/>
      <c r="F15" s="49"/>
      <c r="G15" s="48">
        <f t="shared" si="0"/>
        <v>-61609.259999999995</v>
      </c>
      <c r="H15" s="64"/>
      <c r="I15" s="25"/>
    </row>
    <row r="16" spans="2:9">
      <c r="B16" s="38" t="s">
        <v>36</v>
      </c>
      <c r="C16" s="48">
        <v>-211239.82800000001</v>
      </c>
      <c r="D16" s="49"/>
      <c r="E16" s="49"/>
      <c r="F16" s="49"/>
      <c r="G16" s="48">
        <f t="shared" si="0"/>
        <v>-211239.82800000001</v>
      </c>
      <c r="H16" s="64"/>
      <c r="I16" s="25"/>
    </row>
    <row r="17" spans="2:9">
      <c r="B17" s="38" t="s">
        <v>125</v>
      </c>
      <c r="C17" s="48">
        <v>1600251.4980000001</v>
      </c>
      <c r="D17" s="49"/>
      <c r="E17" s="49"/>
      <c r="F17" s="49"/>
      <c r="G17" s="48">
        <f t="shared" si="0"/>
        <v>1600251.4980000001</v>
      </c>
      <c r="H17" s="64"/>
      <c r="I17" s="25"/>
    </row>
    <row r="18" spans="2:9">
      <c r="B18" s="38" t="s">
        <v>39</v>
      </c>
      <c r="C18" s="48">
        <v>-7787.7089999999989</v>
      </c>
      <c r="D18" s="49"/>
      <c r="E18" s="49"/>
      <c r="F18" s="49"/>
      <c r="G18" s="48">
        <f t="shared" si="0"/>
        <v>-7787.7089999999989</v>
      </c>
      <c r="H18" s="64"/>
      <c r="I18" s="25"/>
    </row>
    <row r="19" spans="2:9">
      <c r="B19" s="38" t="s">
        <v>40</v>
      </c>
      <c r="C19" s="48">
        <v>5330530.0120000001</v>
      </c>
      <c r="D19" s="49"/>
      <c r="E19" s="49"/>
      <c r="F19" s="49"/>
      <c r="G19" s="48">
        <f t="shared" si="0"/>
        <v>5330530.0120000001</v>
      </c>
      <c r="H19" s="64"/>
      <c r="I19" s="25"/>
    </row>
    <row r="20" spans="2:9">
      <c r="B20" s="38" t="s">
        <v>41</v>
      </c>
      <c r="C20" s="48">
        <v>-31510.870999999999</v>
      </c>
      <c r="D20" s="49"/>
      <c r="E20" s="49"/>
      <c r="F20" s="49"/>
      <c r="G20" s="48">
        <f t="shared" si="0"/>
        <v>-31510.870999999999</v>
      </c>
      <c r="H20" s="64"/>
      <c r="I20" s="25"/>
    </row>
    <row r="21" spans="2:9">
      <c r="B21" s="38" t="s">
        <v>42</v>
      </c>
      <c r="C21" s="48">
        <v>-858479.12899999996</v>
      </c>
      <c r="D21" s="49"/>
      <c r="E21" s="49"/>
      <c r="F21" s="49"/>
      <c r="G21" s="48">
        <f t="shared" si="0"/>
        <v>-858479.12899999996</v>
      </c>
      <c r="H21" s="64"/>
      <c r="I21" s="25"/>
    </row>
    <row r="22" spans="2:9">
      <c r="B22" s="38" t="s">
        <v>118</v>
      </c>
      <c r="C22" s="48">
        <v>-593687.87100000004</v>
      </c>
      <c r="D22" s="49"/>
      <c r="E22" s="49"/>
      <c r="F22" s="49"/>
      <c r="G22" s="48">
        <f t="shared" si="0"/>
        <v>-593687.87100000004</v>
      </c>
      <c r="H22" s="64"/>
      <c r="I22" s="25"/>
    </row>
    <row r="23" spans="2:9">
      <c r="B23" s="38" t="s">
        <v>126</v>
      </c>
      <c r="C23" s="48">
        <v>-496926.08600000001</v>
      </c>
      <c r="D23" s="49"/>
      <c r="E23" s="49"/>
      <c r="F23" s="49"/>
      <c r="G23" s="48">
        <f t="shared" si="0"/>
        <v>-496926.08600000001</v>
      </c>
      <c r="H23" s="64"/>
      <c r="I23" s="25"/>
    </row>
    <row r="24" spans="2:9">
      <c r="B24" s="38" t="s">
        <v>119</v>
      </c>
      <c r="C24" s="48">
        <v>2222575.0820000009</v>
      </c>
      <c r="D24" s="38"/>
      <c r="E24" s="38"/>
      <c r="F24" s="38"/>
      <c r="G24" s="48">
        <f t="shared" si="0"/>
        <v>2222575.0820000009</v>
      </c>
      <c r="H24" s="64"/>
      <c r="I24" s="25"/>
    </row>
    <row r="25" spans="2:9">
      <c r="B25" s="38" t="s">
        <v>120</v>
      </c>
      <c r="C25" s="48">
        <v>-41376.167000000001</v>
      </c>
      <c r="D25" s="49"/>
      <c r="E25" s="49"/>
      <c r="F25" s="49"/>
      <c r="G25" s="48">
        <f t="shared" si="0"/>
        <v>-41376.167000000001</v>
      </c>
      <c r="H25" s="64"/>
      <c r="I25" s="25"/>
    </row>
    <row r="26" spans="2:9">
      <c r="B26" s="38" t="s">
        <v>49</v>
      </c>
      <c r="C26" s="48">
        <v>36386.75</v>
      </c>
      <c r="D26" s="49"/>
      <c r="E26" s="49"/>
      <c r="F26" s="49"/>
      <c r="G26" s="48">
        <f t="shared" si="0"/>
        <v>36386.75</v>
      </c>
      <c r="H26" s="64"/>
      <c r="I26" s="25"/>
    </row>
    <row r="27" spans="2:9">
      <c r="B27" s="38" t="s">
        <v>51</v>
      </c>
      <c r="C27" s="48">
        <v>-89017.527999999991</v>
      </c>
      <c r="D27" s="49"/>
      <c r="F27" s="49"/>
      <c r="G27" s="48">
        <f t="shared" si="0"/>
        <v>-89017.527999999991</v>
      </c>
      <c r="H27" s="64"/>
      <c r="I27" s="25"/>
    </row>
    <row r="28" spans="2:9">
      <c r="B28" s="38" t="s">
        <v>134</v>
      </c>
      <c r="C28" s="48"/>
      <c r="D28" s="49"/>
      <c r="E28" s="49">
        <v>60629.294999999998</v>
      </c>
      <c r="F28" s="65">
        <v>88570</v>
      </c>
      <c r="G28" s="48">
        <f t="shared" si="0"/>
        <v>149199.29499999998</v>
      </c>
      <c r="H28" s="64"/>
      <c r="I28" s="25"/>
    </row>
    <row r="29" spans="2:9">
      <c r="B29" s="38" t="s">
        <v>53</v>
      </c>
      <c r="C29" s="48">
        <v>59552.762999999999</v>
      </c>
      <c r="D29" s="49"/>
      <c r="E29" s="49"/>
      <c r="F29" s="49"/>
      <c r="G29" s="48">
        <f t="shared" si="0"/>
        <v>59552.762999999999</v>
      </c>
      <c r="H29" s="64"/>
      <c r="I29" s="25"/>
    </row>
    <row r="30" spans="2:9">
      <c r="B30" s="38" t="s">
        <v>54</v>
      </c>
      <c r="C30" s="48">
        <v>271964.96100000007</v>
      </c>
      <c r="D30" s="49"/>
      <c r="E30" s="49"/>
      <c r="F30" s="49"/>
      <c r="G30" s="48">
        <f t="shared" si="0"/>
        <v>271964.96100000007</v>
      </c>
      <c r="H30" s="64"/>
      <c r="I30" s="25"/>
    </row>
    <row r="31" spans="2:9">
      <c r="B31" s="38" t="s">
        <v>127</v>
      </c>
      <c r="C31" s="48">
        <v>1243794.5230000003</v>
      </c>
      <c r="D31" s="49"/>
      <c r="E31" s="49">
        <v>18998.522000000001</v>
      </c>
      <c r="F31" s="65">
        <v>245550</v>
      </c>
      <c r="G31" s="48">
        <f t="shared" si="0"/>
        <v>1508343.0450000004</v>
      </c>
      <c r="H31" s="64"/>
      <c r="I31" s="25"/>
    </row>
    <row r="32" spans="2:9">
      <c r="B32" s="38" t="s">
        <v>56</v>
      </c>
      <c r="C32" s="48">
        <v>26700851.795000002</v>
      </c>
      <c r="D32" s="49"/>
      <c r="E32" s="49">
        <v>10250.949000000001</v>
      </c>
      <c r="F32" s="49"/>
      <c r="G32" s="48">
        <f t="shared" si="0"/>
        <v>26711102.744000003</v>
      </c>
      <c r="H32" s="64"/>
      <c r="I32" s="25"/>
    </row>
    <row r="33" spans="2:9">
      <c r="B33" s="38" t="s">
        <v>128</v>
      </c>
      <c r="C33" s="48">
        <v>4819846.3170000007</v>
      </c>
      <c r="D33" s="49"/>
      <c r="E33" s="49"/>
      <c r="F33" s="49"/>
      <c r="G33" s="48">
        <f t="shared" si="0"/>
        <v>4819846.3170000007</v>
      </c>
      <c r="H33" s="64"/>
      <c r="I33" s="25"/>
    </row>
    <row r="34" spans="2:9">
      <c r="B34" s="38" t="s">
        <v>58</v>
      </c>
      <c r="C34" s="48">
        <v>-524405.04500000004</v>
      </c>
      <c r="D34" s="49"/>
      <c r="E34" s="49"/>
      <c r="F34" s="49"/>
      <c r="G34" s="48">
        <f t="shared" si="0"/>
        <v>-524405.04500000004</v>
      </c>
      <c r="H34" s="64"/>
      <c r="I34" s="25"/>
    </row>
    <row r="35" spans="2:9">
      <c r="B35" s="38" t="s">
        <v>129</v>
      </c>
      <c r="C35" s="48">
        <v>-427414.96799999999</v>
      </c>
      <c r="D35" s="49"/>
      <c r="E35" s="49"/>
      <c r="F35" s="49"/>
      <c r="G35" s="48">
        <f t="shared" si="0"/>
        <v>-427414.96799999999</v>
      </c>
      <c r="H35" s="64"/>
      <c r="I35" s="25"/>
    </row>
    <row r="36" spans="2:9">
      <c r="B36" s="38" t="s">
        <v>59</v>
      </c>
      <c r="C36" s="48">
        <v>-90235.331999999995</v>
      </c>
      <c r="D36" s="49"/>
      <c r="E36" s="49"/>
      <c r="F36" s="49"/>
      <c r="G36" s="48">
        <f t="shared" si="0"/>
        <v>-90235.331999999995</v>
      </c>
      <c r="H36" s="64"/>
      <c r="I36" s="25"/>
    </row>
    <row r="37" spans="2:9">
      <c r="B37" s="38" t="s">
        <v>121</v>
      </c>
      <c r="C37" s="48">
        <v>21044584.740999997</v>
      </c>
      <c r="D37" s="49"/>
      <c r="E37" s="49">
        <v>2715</v>
      </c>
      <c r="F37" s="49"/>
      <c r="G37" s="48">
        <f t="shared" si="0"/>
        <v>21047299.740999997</v>
      </c>
      <c r="H37" s="64"/>
      <c r="I37" s="25"/>
    </row>
    <row r="38" spans="2:9">
      <c r="B38" s="38" t="s">
        <v>63</v>
      </c>
      <c r="C38" s="48">
        <v>4733413.5089999987</v>
      </c>
      <c r="D38" s="49"/>
      <c r="E38" s="49">
        <v>13081</v>
      </c>
      <c r="F38" s="65">
        <v>61796</v>
      </c>
      <c r="G38" s="48">
        <f t="shared" si="0"/>
        <v>4808290.5089999987</v>
      </c>
      <c r="H38" s="64"/>
      <c r="I38" s="25"/>
    </row>
    <row r="39" spans="2:9">
      <c r="B39" s="38" t="s">
        <v>64</v>
      </c>
      <c r="C39" s="48">
        <v>-37.594000000000001</v>
      </c>
      <c r="D39" s="49"/>
      <c r="E39" s="49"/>
      <c r="F39" s="49"/>
      <c r="G39" s="48">
        <f t="shared" si="0"/>
        <v>-37.594000000000001</v>
      </c>
      <c r="H39" s="64"/>
      <c r="I39" s="25"/>
    </row>
    <row r="40" spans="2:9">
      <c r="B40" s="38" t="s">
        <v>65</v>
      </c>
      <c r="C40" s="48">
        <v>561512.57700000005</v>
      </c>
      <c r="D40" s="49"/>
      <c r="E40" s="49"/>
      <c r="F40" s="49"/>
      <c r="G40" s="48">
        <f t="shared" si="0"/>
        <v>561512.57700000005</v>
      </c>
      <c r="H40" s="64"/>
      <c r="I40" s="25"/>
    </row>
    <row r="41" spans="2:9">
      <c r="B41" s="38" t="s">
        <v>130</v>
      </c>
      <c r="C41" s="48">
        <v>-300851.93400000001</v>
      </c>
      <c r="D41" s="49"/>
      <c r="E41" s="49"/>
      <c r="F41" s="49"/>
      <c r="G41" s="48">
        <f t="shared" si="0"/>
        <v>-300851.93400000001</v>
      </c>
      <c r="H41" s="64"/>
      <c r="I41" s="25"/>
    </row>
    <row r="42" spans="2:9">
      <c r="B42" s="38" t="s">
        <v>67</v>
      </c>
      <c r="C42" s="48">
        <v>-41538.309000000008</v>
      </c>
      <c r="D42" s="49"/>
      <c r="E42" s="49"/>
      <c r="F42" s="49"/>
      <c r="G42" s="48">
        <f t="shared" si="0"/>
        <v>-41538.309000000008</v>
      </c>
      <c r="H42" s="64"/>
      <c r="I42" s="25"/>
    </row>
    <row r="43" spans="2:9">
      <c r="B43" s="38" t="s">
        <v>69</v>
      </c>
      <c r="C43" s="48">
        <v>14887602.745999999</v>
      </c>
      <c r="D43" s="49"/>
      <c r="E43" s="49">
        <v>48.722999999999999</v>
      </c>
      <c r="F43" s="49"/>
      <c r="G43" s="48">
        <f t="shared" si="0"/>
        <v>14887651.468999999</v>
      </c>
      <c r="H43" s="64"/>
      <c r="I43" s="25"/>
    </row>
    <row r="44" spans="2:9">
      <c r="B44" s="38" t="s">
        <v>131</v>
      </c>
      <c r="C44" s="48">
        <v>51641775.150000006</v>
      </c>
      <c r="D44" s="49"/>
      <c r="E44" s="49">
        <v>16777.683000000001</v>
      </c>
      <c r="F44" s="49"/>
      <c r="G44" s="48">
        <f t="shared" si="0"/>
        <v>51658552.833000004</v>
      </c>
      <c r="H44" s="64"/>
      <c r="I44" s="25"/>
    </row>
    <row r="45" spans="2:9">
      <c r="B45" s="38" t="s">
        <v>132</v>
      </c>
      <c r="C45" s="48">
        <v>25582174.487</v>
      </c>
      <c r="D45" s="49"/>
      <c r="E45" s="49">
        <v>101406.967</v>
      </c>
      <c r="F45" s="65">
        <v>88945</v>
      </c>
      <c r="G45" s="48">
        <f t="shared" si="0"/>
        <v>25772526.454</v>
      </c>
      <c r="H45" s="64"/>
      <c r="I45" s="25"/>
    </row>
    <row r="46" spans="2:9">
      <c r="B46" s="38" t="s">
        <v>133</v>
      </c>
      <c r="C46" s="48">
        <v>17998140.643999998</v>
      </c>
      <c r="D46" s="49"/>
      <c r="E46" s="49"/>
      <c r="F46" s="49"/>
      <c r="G46" s="48">
        <f t="shared" si="0"/>
        <v>17998140.643999998</v>
      </c>
      <c r="H46" s="64"/>
      <c r="I46" s="25"/>
    </row>
    <row r="47" spans="2:9">
      <c r="B47" s="38" t="s">
        <v>73</v>
      </c>
      <c r="C47" s="48">
        <v>-554817.11899999995</v>
      </c>
      <c r="D47" s="49">
        <v>2754.7339999999999</v>
      </c>
      <c r="E47" s="49"/>
      <c r="F47" s="49"/>
      <c r="G47" s="48">
        <f t="shared" si="0"/>
        <v>-552062.38499999989</v>
      </c>
      <c r="H47" s="64"/>
      <c r="I47" s="25"/>
    </row>
    <row r="48" spans="2:9">
      <c r="B48" s="38" t="s">
        <v>74</v>
      </c>
      <c r="C48" s="48">
        <v>26371270.408</v>
      </c>
      <c r="D48" s="49"/>
      <c r="E48" s="49">
        <v>150517.943</v>
      </c>
      <c r="F48" s="49"/>
      <c r="G48" s="48">
        <f t="shared" si="0"/>
        <v>26521788.351</v>
      </c>
      <c r="H48" s="64"/>
      <c r="I48" s="25"/>
    </row>
    <row r="49" spans="2:10">
      <c r="B49" s="63" t="s">
        <v>89</v>
      </c>
      <c r="C49" s="37"/>
      <c r="D49" s="41"/>
      <c r="E49" s="37"/>
      <c r="F49" s="41"/>
      <c r="G49" s="48">
        <f>SUM(C49:F49)</f>
        <v>0</v>
      </c>
      <c r="H49" s="64"/>
      <c r="I49" s="25"/>
    </row>
    <row r="50" spans="2:10">
      <c r="B50" s="57" t="s">
        <v>94</v>
      </c>
      <c r="C50" s="37"/>
      <c r="D50" s="41">
        <v>69.789000000000001</v>
      </c>
      <c r="E50" s="37"/>
      <c r="F50" s="41"/>
      <c r="G50" s="48">
        <f t="shared" si="0"/>
        <v>69.789000000000001</v>
      </c>
      <c r="H50" s="64"/>
      <c r="I50" s="25"/>
    </row>
    <row r="51" spans="2:10">
      <c r="B51" s="56" t="s">
        <v>95</v>
      </c>
      <c r="C51" s="35">
        <f>SUM(C1:C49)</f>
        <v>614426470.50332022</v>
      </c>
      <c r="D51" s="35">
        <f>SUM(D1:D49)</f>
        <v>3579.2190000000001</v>
      </c>
      <c r="E51" s="35">
        <f>SUM(E1:E49)</f>
        <v>1319487.7567472998</v>
      </c>
      <c r="F51" s="35">
        <f>SUM(F1:F49)</f>
        <v>7495816</v>
      </c>
      <c r="G51" s="35">
        <f>SUM(G1:G49)</f>
        <v>623245353.47906744</v>
      </c>
      <c r="H51" s="64"/>
      <c r="J51" s="64"/>
    </row>
    <row r="52" spans="2:10">
      <c r="B52" s="38" t="s">
        <v>96</v>
      </c>
      <c r="C52" s="37"/>
      <c r="D52" s="37"/>
      <c r="E52" s="37"/>
      <c r="F52" s="37"/>
      <c r="G52" s="37">
        <v>276510449</v>
      </c>
      <c r="H52" s="64"/>
      <c r="I52" s="25"/>
    </row>
    <row r="53" spans="2:10">
      <c r="B53" s="40" t="s">
        <v>97</v>
      </c>
      <c r="C53" s="35">
        <f>SUM(C52:C52)</f>
        <v>0</v>
      </c>
      <c r="D53" s="35">
        <f>SUM(D52:D52)</f>
        <v>0</v>
      </c>
      <c r="E53" s="35">
        <f>SUM(E52:E52)</f>
        <v>0</v>
      </c>
      <c r="F53" s="35">
        <f>SUM(F52:F52)</f>
        <v>0</v>
      </c>
      <c r="G53" s="35">
        <v>899755802.47906697</v>
      </c>
      <c r="H53" s="64"/>
      <c r="I53" s="25"/>
    </row>
    <row r="56" spans="2:10">
      <c r="G56" s="25"/>
    </row>
    <row r="57" spans="2:10">
      <c r="G57" s="64"/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9309-9059-47F1-9743-53782EB31DDF}">
  <dimension ref="B1:J69"/>
  <sheetViews>
    <sheetView workbookViewId="0">
      <selection activeCell="B1" sqref="B1"/>
    </sheetView>
  </sheetViews>
  <sheetFormatPr baseColWidth="10" defaultColWidth="11.42578125" defaultRowHeight="15"/>
  <cols>
    <col min="2" max="2" width="48" customWidth="1"/>
    <col min="3" max="3" width="11.7109375" bestFit="1" customWidth="1"/>
    <col min="4" max="4" width="17.42578125" customWidth="1"/>
    <col min="5" max="5" width="15.42578125" customWidth="1"/>
    <col min="6" max="6" width="17.42578125" customWidth="1"/>
    <col min="7" max="7" width="21.7109375" customWidth="1"/>
  </cols>
  <sheetData>
    <row r="1" spans="2:8" ht="35.25" customHeight="1"/>
    <row r="2" spans="2:8" ht="34.5" customHeight="1">
      <c r="B2" s="94" t="s">
        <v>81</v>
      </c>
      <c r="C2" s="94"/>
      <c r="D2" s="94"/>
      <c r="E2" s="94"/>
      <c r="F2" s="94"/>
      <c r="G2" s="94"/>
    </row>
    <row r="3" spans="2:8">
      <c r="B3" s="94"/>
      <c r="C3" s="94"/>
      <c r="D3" s="94"/>
      <c r="E3" s="94"/>
      <c r="F3" s="94"/>
      <c r="G3" s="94"/>
    </row>
    <row r="4" spans="2:8">
      <c r="B4" s="46" t="s">
        <v>82</v>
      </c>
    </row>
    <row r="5" spans="2:8">
      <c r="B5" s="45" t="s">
        <v>83</v>
      </c>
      <c r="C5" s="43" t="s">
        <v>84</v>
      </c>
      <c r="D5" s="44" t="s">
        <v>85</v>
      </c>
      <c r="E5" s="44" t="s">
        <v>86</v>
      </c>
      <c r="F5" s="44" t="s">
        <v>87</v>
      </c>
      <c r="G5" s="43" t="s">
        <v>88</v>
      </c>
    </row>
    <row r="6" spans="2:8">
      <c r="B6" s="38" t="s">
        <v>24</v>
      </c>
      <c r="C6" s="48">
        <v>21053945</v>
      </c>
      <c r="D6" s="49"/>
      <c r="E6" s="49">
        <v>2337</v>
      </c>
      <c r="F6" s="49">
        <v>54808</v>
      </c>
      <c r="G6" s="48">
        <f>SUM(C6:F6)</f>
        <v>21111090</v>
      </c>
      <c r="H6" s="64"/>
    </row>
    <row r="7" spans="2:8">
      <c r="B7" s="38" t="s">
        <v>25</v>
      </c>
      <c r="C7" s="48">
        <v>66498636</v>
      </c>
      <c r="D7" s="49"/>
      <c r="E7" s="49">
        <v>144047</v>
      </c>
      <c r="F7" s="49">
        <v>471843</v>
      </c>
      <c r="G7" s="48">
        <f>SUM(C7:F7)</f>
        <v>67114526</v>
      </c>
      <c r="H7" s="64"/>
    </row>
    <row r="8" spans="2:8">
      <c r="B8" s="38" t="s">
        <v>26</v>
      </c>
      <c r="C8" s="48"/>
      <c r="D8" s="49"/>
      <c r="E8" s="49">
        <v>37278</v>
      </c>
      <c r="F8" s="49">
        <v>75066</v>
      </c>
      <c r="G8" s="48">
        <f>SUM(C8:F8)</f>
        <v>112344</v>
      </c>
      <c r="H8" s="64"/>
    </row>
    <row r="9" spans="2:8">
      <c r="B9" s="38" t="s">
        <v>27</v>
      </c>
      <c r="C9" s="48">
        <v>2362264</v>
      </c>
      <c r="D9" s="49"/>
      <c r="E9" s="49"/>
      <c r="F9" s="49"/>
      <c r="G9" s="48">
        <f t="shared" ref="G9:G22" si="0">SUM(C9:F9)</f>
        <v>2362264</v>
      </c>
      <c r="H9" s="64"/>
    </row>
    <row r="10" spans="2:8">
      <c r="B10" s="38" t="s">
        <v>28</v>
      </c>
      <c r="C10" s="48"/>
      <c r="D10" s="49"/>
      <c r="E10" s="49"/>
      <c r="F10" s="49"/>
      <c r="G10" s="48">
        <f t="shared" si="0"/>
        <v>0</v>
      </c>
      <c r="H10" s="64"/>
    </row>
    <row r="11" spans="2:8">
      <c r="B11" s="38" t="s">
        <v>29</v>
      </c>
      <c r="C11" s="48"/>
      <c r="D11" s="49"/>
      <c r="E11" s="49"/>
      <c r="F11" s="49"/>
      <c r="G11" s="48">
        <f t="shared" si="0"/>
        <v>0</v>
      </c>
      <c r="H11" s="64"/>
    </row>
    <row r="12" spans="2:8">
      <c r="B12" s="38" t="s">
        <v>30</v>
      </c>
      <c r="C12" s="48">
        <v>-202229</v>
      </c>
      <c r="D12" s="49"/>
      <c r="E12" s="49"/>
      <c r="F12" s="49"/>
      <c r="G12" s="48">
        <f t="shared" si="0"/>
        <v>-202229</v>
      </c>
      <c r="H12" s="64"/>
    </row>
    <row r="13" spans="2:8">
      <c r="B13" s="38" t="s">
        <v>31</v>
      </c>
      <c r="C13" s="48">
        <v>26881679</v>
      </c>
      <c r="D13" s="49"/>
      <c r="E13" s="49">
        <v>87031</v>
      </c>
      <c r="F13" s="49">
        <v>540833</v>
      </c>
      <c r="G13" s="48">
        <f t="shared" si="0"/>
        <v>27509543</v>
      </c>
      <c r="H13" s="64"/>
    </row>
    <row r="14" spans="2:8">
      <c r="B14" s="38" t="s">
        <v>32</v>
      </c>
      <c r="C14" s="48">
        <v>352486</v>
      </c>
      <c r="D14" s="49"/>
      <c r="E14" s="49">
        <v>6412</v>
      </c>
      <c r="F14" s="49"/>
      <c r="G14" s="48">
        <f t="shared" si="0"/>
        <v>358898</v>
      </c>
      <c r="H14" s="64"/>
    </row>
    <row r="15" spans="2:8">
      <c r="B15" s="38" t="s">
        <v>33</v>
      </c>
      <c r="C15" s="48">
        <v>425123719</v>
      </c>
      <c r="D15" s="49"/>
      <c r="E15" s="49">
        <v>666755</v>
      </c>
      <c r="F15" s="49">
        <v>4654437</v>
      </c>
      <c r="G15" s="48">
        <f t="shared" si="0"/>
        <v>430444911</v>
      </c>
      <c r="H15" s="64"/>
    </row>
    <row r="16" spans="2:8">
      <c r="B16" s="38" t="s">
        <v>34</v>
      </c>
      <c r="C16" s="48">
        <v>-23598</v>
      </c>
      <c r="D16" s="49"/>
      <c r="E16" s="49"/>
      <c r="F16" s="49"/>
      <c r="G16" s="48">
        <f t="shared" si="0"/>
        <v>-23598</v>
      </c>
      <c r="H16" s="64"/>
    </row>
    <row r="17" spans="2:8">
      <c r="B17" s="38" t="s">
        <v>35</v>
      </c>
      <c r="C17" s="48"/>
      <c r="D17" s="49"/>
      <c r="E17" s="49"/>
      <c r="F17" s="49"/>
      <c r="G17" s="48">
        <f t="shared" si="0"/>
        <v>0</v>
      </c>
      <c r="H17" s="64"/>
    </row>
    <row r="18" spans="2:8">
      <c r="B18" s="38" t="s">
        <v>36</v>
      </c>
      <c r="C18" s="48">
        <v>-455741</v>
      </c>
      <c r="D18" s="49"/>
      <c r="E18" s="49"/>
      <c r="F18" s="49"/>
      <c r="G18" s="48">
        <f t="shared" si="0"/>
        <v>-455741</v>
      </c>
      <c r="H18" s="64"/>
    </row>
    <row r="19" spans="2:8">
      <c r="B19" s="38" t="s">
        <v>37</v>
      </c>
      <c r="C19" s="48">
        <v>2205424</v>
      </c>
      <c r="D19" s="49"/>
      <c r="E19" s="49"/>
      <c r="F19" s="49"/>
      <c r="G19" s="48">
        <f t="shared" si="0"/>
        <v>2205424</v>
      </c>
      <c r="H19" s="64"/>
    </row>
    <row r="20" spans="2:8">
      <c r="B20" s="38" t="s">
        <v>38</v>
      </c>
      <c r="C20" s="48"/>
      <c r="D20" s="49"/>
      <c r="E20" s="49"/>
      <c r="F20" s="49"/>
      <c r="G20" s="48">
        <f t="shared" si="0"/>
        <v>0</v>
      </c>
      <c r="H20" s="64"/>
    </row>
    <row r="21" spans="2:8">
      <c r="B21" s="38" t="s">
        <v>39</v>
      </c>
      <c r="C21" s="48">
        <v>-560517</v>
      </c>
      <c r="D21" s="49"/>
      <c r="E21" s="49"/>
      <c r="F21" s="49"/>
      <c r="G21" s="48">
        <f t="shared" si="0"/>
        <v>-560517</v>
      </c>
      <c r="H21" s="64"/>
    </row>
    <row r="22" spans="2:8">
      <c r="B22" s="38" t="s">
        <v>40</v>
      </c>
      <c r="C22" s="48">
        <v>5038175</v>
      </c>
      <c r="D22" s="49"/>
      <c r="E22" s="49"/>
      <c r="F22" s="49"/>
      <c r="G22" s="48">
        <f t="shared" si="0"/>
        <v>5038175</v>
      </c>
      <c r="H22" s="64"/>
    </row>
    <row r="23" spans="2:8">
      <c r="B23" s="38" t="s">
        <v>41</v>
      </c>
      <c r="C23" s="48">
        <v>-20468</v>
      </c>
      <c r="D23" s="49"/>
      <c r="E23" s="49"/>
      <c r="F23" s="49"/>
      <c r="G23" s="48">
        <f t="shared" ref="G23:G56" si="1">SUM(C23:F23)</f>
        <v>-20468</v>
      </c>
      <c r="H23" s="64"/>
    </row>
    <row r="24" spans="2:8">
      <c r="B24" s="38" t="s">
        <v>42</v>
      </c>
      <c r="C24" s="38">
        <v>-591580</v>
      </c>
      <c r="D24" s="38"/>
      <c r="E24" s="38"/>
      <c r="F24" s="38"/>
      <c r="G24" s="48">
        <f t="shared" si="1"/>
        <v>-591580</v>
      </c>
      <c r="H24" s="64"/>
    </row>
    <row r="25" spans="2:8">
      <c r="B25" s="38" t="s">
        <v>43</v>
      </c>
      <c r="C25" s="48">
        <v>4811836</v>
      </c>
      <c r="D25" s="49"/>
      <c r="E25" s="49"/>
      <c r="F25" s="49"/>
      <c r="G25" s="48">
        <f t="shared" si="1"/>
        <v>4811836</v>
      </c>
      <c r="H25" s="64"/>
    </row>
    <row r="26" spans="2:8">
      <c r="B26" s="38" t="s">
        <v>44</v>
      </c>
      <c r="C26" s="48">
        <v>-376715</v>
      </c>
      <c r="D26" s="49"/>
      <c r="E26" s="49"/>
      <c r="F26" s="49"/>
      <c r="G26" s="48">
        <f t="shared" si="1"/>
        <v>-376715</v>
      </c>
      <c r="H26" s="64"/>
    </row>
    <row r="27" spans="2:8">
      <c r="B27" s="38" t="s">
        <v>45</v>
      </c>
      <c r="C27" s="48">
        <v>-96559</v>
      </c>
      <c r="D27" s="49"/>
      <c r="E27" s="49"/>
      <c r="F27" s="49"/>
      <c r="G27" s="48">
        <f t="shared" si="1"/>
        <v>-96559</v>
      </c>
      <c r="H27" s="64"/>
    </row>
    <row r="28" spans="2:8">
      <c r="B28" s="38" t="s">
        <v>46</v>
      </c>
      <c r="C28" s="48">
        <v>930773</v>
      </c>
      <c r="D28" s="49"/>
      <c r="E28" s="49"/>
      <c r="F28" s="49"/>
      <c r="G28" s="48">
        <f t="shared" si="1"/>
        <v>930773</v>
      </c>
      <c r="H28" s="64"/>
    </row>
    <row r="29" spans="2:8">
      <c r="B29" s="38" t="s">
        <v>47</v>
      </c>
      <c r="C29" s="48">
        <v>-91077</v>
      </c>
      <c r="D29" s="49"/>
      <c r="E29" s="49"/>
      <c r="F29" s="49"/>
      <c r="G29" s="48">
        <f t="shared" si="1"/>
        <v>-91077</v>
      </c>
      <c r="H29" s="64"/>
    </row>
    <row r="30" spans="2:8">
      <c r="B30" s="38" t="s">
        <v>48</v>
      </c>
      <c r="C30" s="48"/>
      <c r="D30" s="49"/>
      <c r="E30" s="49">
        <v>-28208</v>
      </c>
      <c r="F30" s="49">
        <v>60007</v>
      </c>
      <c r="G30" s="48">
        <f t="shared" si="1"/>
        <v>31799</v>
      </c>
      <c r="H30" s="64"/>
    </row>
    <row r="31" spans="2:8">
      <c r="B31" s="38" t="s">
        <v>49</v>
      </c>
      <c r="C31" s="48">
        <v>17795</v>
      </c>
      <c r="D31" s="49"/>
      <c r="E31" s="49"/>
      <c r="F31" s="49"/>
      <c r="G31" s="48">
        <f t="shared" si="1"/>
        <v>17795</v>
      </c>
      <c r="H31" s="64"/>
    </row>
    <row r="32" spans="2:8">
      <c r="B32" s="38" t="s">
        <v>50</v>
      </c>
      <c r="C32" s="48"/>
      <c r="D32" s="49"/>
      <c r="E32" s="49"/>
      <c r="F32" s="49"/>
      <c r="G32" s="48">
        <f t="shared" si="1"/>
        <v>0</v>
      </c>
      <c r="H32" s="64"/>
    </row>
    <row r="33" spans="2:8">
      <c r="B33" s="38" t="s">
        <v>51</v>
      </c>
      <c r="C33" s="48">
        <v>-131239</v>
      </c>
      <c r="D33" s="49"/>
      <c r="E33" s="49">
        <v>-94</v>
      </c>
      <c r="F33" s="49"/>
      <c r="G33" s="48">
        <f t="shared" si="1"/>
        <v>-131333</v>
      </c>
      <c r="H33" s="64"/>
    </row>
    <row r="34" spans="2:8">
      <c r="B34" s="38" t="s">
        <v>52</v>
      </c>
      <c r="C34" s="48">
        <v>10195453</v>
      </c>
      <c r="D34" s="49"/>
      <c r="E34" s="49">
        <v>18972</v>
      </c>
      <c r="F34" s="49">
        <v>71904</v>
      </c>
      <c r="G34" s="48">
        <f t="shared" si="1"/>
        <v>10286329</v>
      </c>
      <c r="H34" s="64"/>
    </row>
    <row r="35" spans="2:8">
      <c r="B35" s="38" t="s">
        <v>53</v>
      </c>
      <c r="C35" s="48">
        <v>90963</v>
      </c>
      <c r="D35" s="49"/>
      <c r="E35" s="49"/>
      <c r="F35" s="49"/>
      <c r="G35" s="48">
        <f t="shared" si="1"/>
        <v>90963</v>
      </c>
      <c r="H35" s="64"/>
    </row>
    <row r="36" spans="2:8">
      <c r="B36" s="38" t="s">
        <v>54</v>
      </c>
      <c r="C36" s="48">
        <v>343326</v>
      </c>
      <c r="D36" s="49"/>
      <c r="E36" s="49"/>
      <c r="F36" s="49"/>
      <c r="G36" s="48">
        <f t="shared" si="1"/>
        <v>343326</v>
      </c>
      <c r="H36" s="64"/>
    </row>
    <row r="37" spans="2:8">
      <c r="B37" s="38" t="s">
        <v>55</v>
      </c>
      <c r="C37" s="48">
        <v>2294308</v>
      </c>
      <c r="D37" s="49"/>
      <c r="E37" s="49">
        <v>21421</v>
      </c>
      <c r="F37" s="49">
        <v>96113</v>
      </c>
      <c r="G37" s="48">
        <f t="shared" si="1"/>
        <v>2411842</v>
      </c>
      <c r="H37" s="64"/>
    </row>
    <row r="38" spans="2:8">
      <c r="B38" s="38" t="s">
        <v>56</v>
      </c>
      <c r="C38" s="48">
        <v>21991517</v>
      </c>
      <c r="D38" s="49"/>
      <c r="E38" s="49">
        <v>14494</v>
      </c>
      <c r="F38" s="49"/>
      <c r="G38" s="48">
        <f t="shared" si="1"/>
        <v>22006011</v>
      </c>
      <c r="H38" s="64"/>
    </row>
    <row r="39" spans="2:8">
      <c r="B39" s="38" t="s">
        <v>57</v>
      </c>
      <c r="C39" s="48"/>
      <c r="D39" s="49"/>
      <c r="E39" s="49"/>
      <c r="F39" s="49"/>
      <c r="G39" s="48">
        <f t="shared" si="1"/>
        <v>0</v>
      </c>
      <c r="H39" s="64"/>
    </row>
    <row r="40" spans="2:8">
      <c r="B40" s="38" t="s">
        <v>58</v>
      </c>
      <c r="C40" s="48">
        <v>-410601</v>
      </c>
      <c r="D40" s="49"/>
      <c r="E40" s="49"/>
      <c r="F40" s="49"/>
      <c r="G40" s="48">
        <f t="shared" si="1"/>
        <v>-410601</v>
      </c>
      <c r="H40" s="64"/>
    </row>
    <row r="41" spans="2:8">
      <c r="B41" s="38" t="s">
        <v>59</v>
      </c>
      <c r="C41" s="48">
        <v>30843</v>
      </c>
      <c r="D41" s="49"/>
      <c r="E41" s="49"/>
      <c r="F41" s="49"/>
      <c r="G41" s="48">
        <f t="shared" si="1"/>
        <v>30843</v>
      </c>
      <c r="H41" s="64"/>
    </row>
    <row r="42" spans="2:8">
      <c r="B42" s="38" t="s">
        <v>60</v>
      </c>
      <c r="C42" s="48"/>
      <c r="D42" s="49"/>
      <c r="E42" s="49"/>
      <c r="F42" s="49"/>
      <c r="G42" s="48">
        <f t="shared" si="1"/>
        <v>0</v>
      </c>
      <c r="H42" s="64"/>
    </row>
    <row r="43" spans="2:8">
      <c r="B43" s="38" t="s">
        <v>61</v>
      </c>
      <c r="C43" s="48">
        <v>18432136</v>
      </c>
      <c r="D43" s="49">
        <v>661</v>
      </c>
      <c r="E43" s="49">
        <v>2295</v>
      </c>
      <c r="F43" s="49"/>
      <c r="G43" s="48">
        <f t="shared" si="1"/>
        <v>18435092</v>
      </c>
      <c r="H43" s="64"/>
    </row>
    <row r="44" spans="2:8">
      <c r="B44" s="38" t="s">
        <v>62</v>
      </c>
      <c r="C44" s="48"/>
      <c r="D44" s="49"/>
      <c r="E44" s="49"/>
      <c r="F44" s="49"/>
      <c r="G44" s="48">
        <f t="shared" si="1"/>
        <v>0</v>
      </c>
      <c r="H44" s="64"/>
    </row>
    <row r="45" spans="2:8">
      <c r="B45" s="38" t="s">
        <v>63</v>
      </c>
      <c r="C45" s="48">
        <v>2983579</v>
      </c>
      <c r="D45" s="49"/>
      <c r="E45" s="49">
        <v>11065</v>
      </c>
      <c r="F45" s="49">
        <v>45068</v>
      </c>
      <c r="G45" s="48">
        <f t="shared" si="1"/>
        <v>3039712</v>
      </c>
      <c r="H45" s="64"/>
    </row>
    <row r="46" spans="2:8">
      <c r="B46" s="38" t="s">
        <v>64</v>
      </c>
      <c r="C46" s="48">
        <v>-6144</v>
      </c>
      <c r="D46" s="49"/>
      <c r="E46" s="49"/>
      <c r="F46" s="49"/>
      <c r="G46" s="48">
        <f t="shared" si="1"/>
        <v>-6144</v>
      </c>
      <c r="H46" s="64"/>
    </row>
    <row r="47" spans="2:8">
      <c r="B47" s="38" t="s">
        <v>65</v>
      </c>
      <c r="C47" s="48">
        <v>566338</v>
      </c>
      <c r="D47" s="49"/>
      <c r="E47" s="49"/>
      <c r="F47" s="49"/>
      <c r="G47" s="48">
        <f t="shared" si="1"/>
        <v>566338</v>
      </c>
      <c r="H47" s="64"/>
    </row>
    <row r="48" spans="2:8">
      <c r="B48" s="38" t="s">
        <v>66</v>
      </c>
      <c r="C48" s="48">
        <v>-60085</v>
      </c>
      <c r="D48" s="49"/>
      <c r="E48" s="49"/>
      <c r="F48" s="49"/>
      <c r="G48" s="48">
        <f t="shared" si="1"/>
        <v>-60085</v>
      </c>
      <c r="H48" s="64"/>
    </row>
    <row r="49" spans="2:10">
      <c r="B49" s="38" t="s">
        <v>67</v>
      </c>
      <c r="C49" s="48">
        <v>3550285</v>
      </c>
      <c r="D49" s="49"/>
      <c r="E49" s="49"/>
      <c r="F49" s="49"/>
      <c r="G49" s="48">
        <f t="shared" si="1"/>
        <v>3550285</v>
      </c>
      <c r="H49" s="64"/>
    </row>
    <row r="50" spans="2:10">
      <c r="B50" s="38" t="s">
        <v>68</v>
      </c>
      <c r="C50" s="48"/>
      <c r="D50" s="49"/>
      <c r="E50" s="49"/>
      <c r="F50" s="49"/>
      <c r="G50" s="48">
        <f t="shared" si="1"/>
        <v>0</v>
      </c>
      <c r="H50" s="64"/>
    </row>
    <row r="51" spans="2:10">
      <c r="B51" s="38" t="s">
        <v>69</v>
      </c>
      <c r="C51" s="48">
        <v>1132471</v>
      </c>
      <c r="D51" s="49"/>
      <c r="E51" s="49">
        <v>3649</v>
      </c>
      <c r="F51" s="49"/>
      <c r="G51" s="48">
        <f t="shared" si="1"/>
        <v>1136120</v>
      </c>
      <c r="H51" s="64"/>
    </row>
    <row r="52" spans="2:10">
      <c r="B52" s="38" t="s">
        <v>70</v>
      </c>
      <c r="C52" s="48">
        <v>-50701</v>
      </c>
      <c r="D52" s="49"/>
      <c r="E52" s="49"/>
      <c r="F52" s="49"/>
      <c r="G52" s="48">
        <f t="shared" si="1"/>
        <v>-50701</v>
      </c>
      <c r="H52" s="64"/>
    </row>
    <row r="53" spans="2:10">
      <c r="B53" s="38" t="s">
        <v>71</v>
      </c>
      <c r="C53" s="48">
        <v>51334992</v>
      </c>
      <c r="D53" s="49"/>
      <c r="E53" s="49">
        <v>3946</v>
      </c>
      <c r="F53" s="49"/>
      <c r="G53" s="48">
        <f t="shared" si="1"/>
        <v>51338938</v>
      </c>
      <c r="H53" s="64"/>
    </row>
    <row r="54" spans="2:10">
      <c r="B54" s="38" t="s">
        <v>72</v>
      </c>
      <c r="C54" s="38">
        <v>30415097</v>
      </c>
      <c r="D54" s="58"/>
      <c r="E54" s="38">
        <v>67866</v>
      </c>
      <c r="F54" s="58">
        <v>73841</v>
      </c>
      <c r="G54" s="48">
        <f t="shared" si="1"/>
        <v>30556804</v>
      </c>
      <c r="H54" s="64"/>
    </row>
    <row r="55" spans="2:10">
      <c r="B55" s="38" t="s">
        <v>73</v>
      </c>
      <c r="C55" s="58">
        <v>-538641</v>
      </c>
      <c r="D55" s="58"/>
      <c r="E55" s="58"/>
      <c r="F55" s="58"/>
      <c r="G55" s="62">
        <f t="shared" si="1"/>
        <v>-538641</v>
      </c>
      <c r="H55" s="64"/>
    </row>
    <row r="56" spans="2:10">
      <c r="B56" s="38" t="s">
        <v>74</v>
      </c>
      <c r="C56" s="38">
        <v>18599134</v>
      </c>
      <c r="D56" s="60"/>
      <c r="E56" s="38">
        <v>-9359</v>
      </c>
      <c r="F56" s="61">
        <v>114412</v>
      </c>
      <c r="G56" s="48">
        <f t="shared" si="1"/>
        <v>18704187</v>
      </c>
      <c r="H56" s="64"/>
    </row>
    <row r="57" spans="2:10">
      <c r="B57" s="63" t="s">
        <v>89</v>
      </c>
      <c r="C57" s="37"/>
      <c r="D57" s="41"/>
      <c r="E57" s="37"/>
      <c r="F57" s="41"/>
      <c r="G57" s="37"/>
      <c r="H57" s="64"/>
    </row>
    <row r="58" spans="2:10">
      <c r="B58" s="57" t="s">
        <v>90</v>
      </c>
      <c r="C58" s="37"/>
      <c r="D58" s="41">
        <v>111</v>
      </c>
      <c r="E58" s="37"/>
      <c r="F58" s="41"/>
      <c r="G58" s="37">
        <f>D58</f>
        <v>111</v>
      </c>
      <c r="H58" s="64"/>
    </row>
    <row r="59" spans="2:10">
      <c r="B59" s="57" t="s">
        <v>91</v>
      </c>
      <c r="C59" s="37"/>
      <c r="D59" s="41">
        <v>544</v>
      </c>
      <c r="E59" s="37"/>
      <c r="F59" s="41"/>
      <c r="G59" s="37">
        <f t="shared" ref="G59:G62" si="2">D59</f>
        <v>544</v>
      </c>
      <c r="H59" s="64"/>
      <c r="J59" s="64"/>
    </row>
    <row r="60" spans="2:10">
      <c r="B60" s="57" t="s">
        <v>92</v>
      </c>
      <c r="C60" s="37"/>
      <c r="D60" s="41">
        <v>9</v>
      </c>
      <c r="E60" s="37"/>
      <c r="F60" s="41"/>
      <c r="G60" s="37">
        <f t="shared" si="2"/>
        <v>9</v>
      </c>
      <c r="H60" s="64"/>
    </row>
    <row r="61" spans="2:10">
      <c r="B61" s="57" t="s">
        <v>93</v>
      </c>
      <c r="C61" s="37"/>
      <c r="D61" s="41">
        <v>43</v>
      </c>
      <c r="E61" s="37"/>
      <c r="F61" s="41"/>
      <c r="G61" s="37">
        <f t="shared" si="2"/>
        <v>43</v>
      </c>
      <c r="H61" s="64"/>
    </row>
    <row r="62" spans="2:10">
      <c r="B62" s="57" t="s">
        <v>94</v>
      </c>
      <c r="C62" s="37"/>
      <c r="D62" s="41">
        <v>79</v>
      </c>
      <c r="E62" s="37"/>
      <c r="F62" s="41"/>
      <c r="G62" s="37">
        <f t="shared" si="2"/>
        <v>79</v>
      </c>
      <c r="H62" s="64"/>
      <c r="J62" s="64"/>
    </row>
    <row r="63" spans="2:10">
      <c r="B63" s="56" t="s">
        <v>95</v>
      </c>
      <c r="C63" s="35">
        <f>SUM(C1:C57)</f>
        <v>713621279</v>
      </c>
      <c r="D63" s="35">
        <f>SUM(D1:D57)</f>
        <v>661</v>
      </c>
      <c r="E63" s="35">
        <f>SUM(E1:E57)</f>
        <v>1049907</v>
      </c>
      <c r="F63" s="35">
        <f>SUM(F1:F57)</f>
        <v>6258332</v>
      </c>
      <c r="G63" s="35">
        <f>SUM(G1:G57)</f>
        <v>720930179</v>
      </c>
      <c r="H63" s="64"/>
    </row>
    <row r="64" spans="2:10">
      <c r="B64" s="38" t="s">
        <v>96</v>
      </c>
      <c r="C64" s="37"/>
      <c r="D64" s="37"/>
      <c r="E64" s="37"/>
      <c r="F64" s="37"/>
      <c r="G64" s="37">
        <v>528170756</v>
      </c>
      <c r="H64" s="64"/>
    </row>
    <row r="65" spans="2:8">
      <c r="B65" s="40" t="s">
        <v>97</v>
      </c>
      <c r="C65" s="35">
        <f>SUM(C64:C64)</f>
        <v>0</v>
      </c>
      <c r="D65" s="35">
        <f>SUM(D64:D64)</f>
        <v>0</v>
      </c>
      <c r="E65" s="35">
        <f>SUM(E64:E64)</f>
        <v>0</v>
      </c>
      <c r="F65" s="35">
        <f>SUM(F64:F64)</f>
        <v>0</v>
      </c>
      <c r="G65" s="35">
        <v>1249101721</v>
      </c>
      <c r="H65" s="64"/>
    </row>
    <row r="68" spans="2:8">
      <c r="G68" s="25"/>
    </row>
    <row r="69" spans="2:8">
      <c r="G69" s="64"/>
    </row>
  </sheetData>
  <sortState xmlns:xlrd2="http://schemas.microsoft.com/office/spreadsheetml/2017/richdata2" ref="B6:G56">
    <sortCondition ref="B6:B56"/>
  </sortState>
  <mergeCells count="1">
    <mergeCell ref="B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12B6-8C86-4593-A5C5-62E355A83E3D}">
  <dimension ref="B2:K57"/>
  <sheetViews>
    <sheetView zoomScale="95" zoomScaleNormal="95" workbookViewId="0">
      <selection activeCell="G56" sqref="G56"/>
    </sheetView>
  </sheetViews>
  <sheetFormatPr baseColWidth="10" defaultColWidth="11.42578125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94" t="s">
        <v>98</v>
      </c>
      <c r="C2" s="94"/>
      <c r="D2" s="94"/>
      <c r="E2" s="94"/>
      <c r="F2" s="94"/>
      <c r="G2" s="94"/>
    </row>
    <row r="3" spans="2:8" ht="15" customHeight="1">
      <c r="B3" s="94"/>
      <c r="C3" s="94"/>
      <c r="D3" s="94"/>
      <c r="E3" s="94"/>
      <c r="F3" s="94"/>
      <c r="G3" s="94"/>
    </row>
    <row r="4" spans="2:8">
      <c r="B4" s="46" t="s">
        <v>82</v>
      </c>
    </row>
    <row r="5" spans="2:8">
      <c r="B5" s="45" t="s">
        <v>83</v>
      </c>
      <c r="C5" s="43" t="s">
        <v>84</v>
      </c>
      <c r="D5" s="44" t="s">
        <v>85</v>
      </c>
      <c r="E5" s="44" t="s">
        <v>86</v>
      </c>
      <c r="F5" s="44" t="s">
        <v>87</v>
      </c>
      <c r="G5" s="43" t="s">
        <v>88</v>
      </c>
    </row>
    <row r="6" spans="2:8">
      <c r="B6" s="38" t="s">
        <v>33</v>
      </c>
      <c r="C6" s="48">
        <v>70417715</v>
      </c>
      <c r="D6" s="49"/>
      <c r="E6" s="49">
        <v>499425</v>
      </c>
      <c r="F6" s="49">
        <v>3894466</v>
      </c>
      <c r="G6" s="48">
        <f t="shared" ref="G6:G53" si="0">SUM(C6:F6)</f>
        <v>74811606</v>
      </c>
      <c r="H6" s="25"/>
    </row>
    <row r="7" spans="2:8">
      <c r="B7" s="38" t="s">
        <v>48</v>
      </c>
      <c r="C7" s="48">
        <v>11928728</v>
      </c>
      <c r="D7" s="49"/>
      <c r="E7" s="49">
        <v>8439</v>
      </c>
      <c r="F7" s="49">
        <v>121403</v>
      </c>
      <c r="G7" s="48">
        <f t="shared" si="0"/>
        <v>12058570</v>
      </c>
      <c r="H7" s="25"/>
    </row>
    <row r="8" spans="2:8">
      <c r="B8" s="38" t="s">
        <v>71</v>
      </c>
      <c r="C8" s="48">
        <v>5328987</v>
      </c>
      <c r="D8" s="49"/>
      <c r="E8" s="49">
        <v>2850</v>
      </c>
      <c r="F8" s="49"/>
      <c r="G8" s="48">
        <f t="shared" si="0"/>
        <v>5331837</v>
      </c>
      <c r="H8" s="25"/>
    </row>
    <row r="9" spans="2:8">
      <c r="B9" s="38" t="s">
        <v>24</v>
      </c>
      <c r="C9" s="48">
        <v>5219536</v>
      </c>
      <c r="D9" s="49"/>
      <c r="E9" s="49">
        <v>14101</v>
      </c>
      <c r="F9" s="49">
        <v>51087</v>
      </c>
      <c r="G9" s="48">
        <f t="shared" si="0"/>
        <v>5284724</v>
      </c>
      <c r="H9" s="25"/>
    </row>
    <row r="10" spans="2:8">
      <c r="B10" s="38" t="s">
        <v>31</v>
      </c>
      <c r="C10" s="48">
        <v>2686587</v>
      </c>
      <c r="D10" s="49"/>
      <c r="E10" s="49">
        <v>68523</v>
      </c>
      <c r="F10" s="49">
        <v>472821</v>
      </c>
      <c r="G10" s="48">
        <f t="shared" si="0"/>
        <v>3227931</v>
      </c>
      <c r="H10" s="25"/>
    </row>
    <row r="11" spans="2:8">
      <c r="B11" s="38" t="s">
        <v>27</v>
      </c>
      <c r="C11" s="48">
        <v>2824882</v>
      </c>
      <c r="D11" s="49"/>
      <c r="E11" s="49"/>
      <c r="F11" s="49"/>
      <c r="G11" s="48">
        <f t="shared" si="0"/>
        <v>2824882</v>
      </c>
      <c r="H11" s="25"/>
    </row>
    <row r="12" spans="2:8">
      <c r="B12" s="38" t="s">
        <v>25</v>
      </c>
      <c r="C12" s="48">
        <v>1950154</v>
      </c>
      <c r="D12" s="49"/>
      <c r="E12" s="49">
        <v>101117</v>
      </c>
      <c r="F12" s="49">
        <v>363566</v>
      </c>
      <c r="G12" s="48">
        <f t="shared" si="0"/>
        <v>2414837</v>
      </c>
      <c r="H12" s="25"/>
    </row>
    <row r="13" spans="2:8">
      <c r="B13" s="38" t="s">
        <v>56</v>
      </c>
      <c r="C13" s="48">
        <v>2340016</v>
      </c>
      <c r="D13" s="49"/>
      <c r="E13" s="49">
        <v>-14229</v>
      </c>
      <c r="F13" s="49"/>
      <c r="G13" s="48">
        <f t="shared" si="0"/>
        <v>2325787</v>
      </c>
      <c r="H13" s="25"/>
    </row>
    <row r="14" spans="2:8">
      <c r="B14" s="38" t="s">
        <v>39</v>
      </c>
      <c r="C14" s="48">
        <v>1220584</v>
      </c>
      <c r="D14" s="49">
        <v>21</v>
      </c>
      <c r="E14" s="49"/>
      <c r="F14" s="49"/>
      <c r="G14" s="48">
        <f t="shared" si="0"/>
        <v>1220605</v>
      </c>
      <c r="H14" s="25"/>
    </row>
    <row r="15" spans="2:8">
      <c r="B15" s="38" t="s">
        <v>65</v>
      </c>
      <c r="C15" s="48">
        <v>715694</v>
      </c>
      <c r="D15" s="49"/>
      <c r="E15" s="49"/>
      <c r="F15" s="49"/>
      <c r="G15" s="48">
        <f t="shared" si="0"/>
        <v>715694</v>
      </c>
      <c r="H15" s="25"/>
    </row>
    <row r="16" spans="2:8">
      <c r="B16" s="38" t="s">
        <v>69</v>
      </c>
      <c r="C16" s="48">
        <v>499446</v>
      </c>
      <c r="D16" s="49"/>
      <c r="E16" s="49"/>
      <c r="F16" s="49"/>
      <c r="G16" s="48">
        <f t="shared" si="0"/>
        <v>499446</v>
      </c>
      <c r="H16" s="25"/>
    </row>
    <row r="17" spans="2:8">
      <c r="B17" s="38" t="s">
        <v>67</v>
      </c>
      <c r="C17" s="48">
        <v>404300</v>
      </c>
      <c r="D17" s="49"/>
      <c r="E17" s="49">
        <v>13636</v>
      </c>
      <c r="F17" s="49"/>
      <c r="G17" s="48">
        <f t="shared" si="0"/>
        <v>417936</v>
      </c>
      <c r="H17" s="25"/>
    </row>
    <row r="18" spans="2:8">
      <c r="B18" s="38" t="s">
        <v>40</v>
      </c>
      <c r="C18" s="48">
        <v>410966</v>
      </c>
      <c r="D18" s="49"/>
      <c r="E18" s="49"/>
      <c r="F18" s="49"/>
      <c r="G18" s="48">
        <f t="shared" si="0"/>
        <v>410966</v>
      </c>
      <c r="H18" s="25"/>
    </row>
    <row r="19" spans="2:8">
      <c r="B19" s="38" t="s">
        <v>54</v>
      </c>
      <c r="C19" s="48">
        <v>183870</v>
      </c>
      <c r="D19" s="49"/>
      <c r="E19" s="49"/>
      <c r="F19" s="49"/>
      <c r="G19" s="48">
        <f t="shared" si="0"/>
        <v>183870</v>
      </c>
      <c r="H19" s="25"/>
    </row>
    <row r="20" spans="2:8">
      <c r="B20" s="38" t="s">
        <v>53</v>
      </c>
      <c r="C20" s="48">
        <v>63459</v>
      </c>
      <c r="D20" s="49"/>
      <c r="E20" s="49"/>
      <c r="F20" s="49"/>
      <c r="G20" s="48">
        <f t="shared" si="0"/>
        <v>63459</v>
      </c>
      <c r="H20" s="25"/>
    </row>
    <row r="21" spans="2:8">
      <c r="B21" s="38" t="s">
        <v>60</v>
      </c>
      <c r="C21" s="48">
        <v>-1013</v>
      </c>
      <c r="D21" s="49"/>
      <c r="E21" s="49"/>
      <c r="F21" s="49"/>
      <c r="G21" s="48">
        <f t="shared" si="0"/>
        <v>-1013</v>
      </c>
      <c r="H21" s="25"/>
    </row>
    <row r="22" spans="2:8">
      <c r="B22" s="38" t="s">
        <v>35</v>
      </c>
      <c r="C22" s="48">
        <v>-5100</v>
      </c>
      <c r="D22" s="49"/>
      <c r="E22" s="49"/>
      <c r="F22" s="49"/>
      <c r="G22" s="48">
        <f t="shared" si="0"/>
        <v>-5100</v>
      </c>
      <c r="H22" s="25"/>
    </row>
    <row r="23" spans="2:8">
      <c r="B23" s="38" t="s">
        <v>38</v>
      </c>
      <c r="C23" s="48">
        <v>-7294</v>
      </c>
      <c r="D23" s="49"/>
      <c r="E23" s="49"/>
      <c r="F23" s="49"/>
      <c r="G23" s="48">
        <f t="shared" si="0"/>
        <v>-7294</v>
      </c>
      <c r="H23" s="25"/>
    </row>
    <row r="24" spans="2:8">
      <c r="B24" s="38" t="s">
        <v>37</v>
      </c>
      <c r="C24" s="48">
        <v>-25945</v>
      </c>
      <c r="D24" s="49"/>
      <c r="E24" s="49"/>
      <c r="F24" s="49"/>
      <c r="G24" s="48">
        <f t="shared" si="0"/>
        <v>-25945</v>
      </c>
      <c r="H24" s="25"/>
    </row>
    <row r="25" spans="2:8">
      <c r="B25" s="38" t="s">
        <v>49</v>
      </c>
      <c r="C25" s="48">
        <v>-40146</v>
      </c>
      <c r="D25" s="49"/>
      <c r="E25" s="49"/>
      <c r="F25" s="49"/>
      <c r="G25" s="48">
        <f t="shared" si="0"/>
        <v>-40146</v>
      </c>
      <c r="H25" s="25"/>
    </row>
    <row r="26" spans="2:8">
      <c r="B26" s="38" t="s">
        <v>64</v>
      </c>
      <c r="C26" s="48">
        <v>-44182</v>
      </c>
      <c r="D26" s="49"/>
      <c r="E26" s="49"/>
      <c r="F26" s="49"/>
      <c r="G26" s="48">
        <f t="shared" si="0"/>
        <v>-44182</v>
      </c>
      <c r="H26" s="25"/>
    </row>
    <row r="27" spans="2:8">
      <c r="B27" s="38" t="s">
        <v>28</v>
      </c>
      <c r="C27" s="48">
        <v>-77521</v>
      </c>
      <c r="D27" s="49"/>
      <c r="E27" s="49"/>
      <c r="F27" s="49"/>
      <c r="G27" s="48">
        <f t="shared" si="0"/>
        <v>-77521</v>
      </c>
      <c r="H27" s="25"/>
    </row>
    <row r="28" spans="2:8">
      <c r="B28" s="38" t="s">
        <v>47</v>
      </c>
      <c r="C28" s="48">
        <v>-105540</v>
      </c>
      <c r="D28" s="49"/>
      <c r="E28" s="49"/>
      <c r="F28" s="49"/>
      <c r="G28" s="48">
        <f t="shared" si="0"/>
        <v>-105540</v>
      </c>
      <c r="H28" s="25"/>
    </row>
    <row r="29" spans="2:8">
      <c r="B29" s="38" t="s">
        <v>41</v>
      </c>
      <c r="C29" s="48">
        <v>-107535</v>
      </c>
      <c r="D29" s="49"/>
      <c r="E29" s="49"/>
      <c r="F29" s="49"/>
      <c r="G29" s="48">
        <f t="shared" si="0"/>
        <v>-107535</v>
      </c>
      <c r="H29" s="25"/>
    </row>
    <row r="30" spans="2:8">
      <c r="B30" s="38" t="s">
        <v>62</v>
      </c>
      <c r="C30" s="48">
        <v>-117329</v>
      </c>
      <c r="D30" s="49"/>
      <c r="E30" s="49"/>
      <c r="F30" s="49"/>
      <c r="G30" s="48">
        <f t="shared" si="0"/>
        <v>-117329</v>
      </c>
      <c r="H30" s="25"/>
    </row>
    <row r="31" spans="2:8">
      <c r="B31" s="38" t="s">
        <v>30</v>
      </c>
      <c r="C31" s="48">
        <v>-119421</v>
      </c>
      <c r="D31" s="49"/>
      <c r="E31" s="49"/>
      <c r="F31" s="49"/>
      <c r="G31" s="48">
        <f t="shared" si="0"/>
        <v>-119421</v>
      </c>
      <c r="H31" s="25"/>
    </row>
    <row r="32" spans="2:8">
      <c r="B32" s="38" t="s">
        <v>44</v>
      </c>
      <c r="C32" s="48">
        <v>-170848</v>
      </c>
      <c r="D32" s="49"/>
      <c r="E32" s="49"/>
      <c r="F32" s="49"/>
      <c r="G32" s="48">
        <f t="shared" si="0"/>
        <v>-170848</v>
      </c>
      <c r="H32" s="25"/>
    </row>
    <row r="33" spans="2:11">
      <c r="B33" s="38" t="s">
        <v>29</v>
      </c>
      <c r="C33" s="48">
        <v>-173110</v>
      </c>
      <c r="D33" s="49">
        <v>552</v>
      </c>
      <c r="E33" s="49"/>
      <c r="F33" s="49"/>
      <c r="G33" s="48">
        <f t="shared" si="0"/>
        <v>-172558</v>
      </c>
      <c r="H33" s="25"/>
    </row>
    <row r="34" spans="2:11">
      <c r="B34" s="38" t="s">
        <v>45</v>
      </c>
      <c r="C34" s="48">
        <v>-218220</v>
      </c>
      <c r="D34" s="49"/>
      <c r="E34" s="49"/>
      <c r="F34" s="49"/>
      <c r="G34" s="48">
        <f t="shared" si="0"/>
        <v>-218220</v>
      </c>
      <c r="H34" s="25"/>
    </row>
    <row r="35" spans="2:11">
      <c r="B35" s="38" t="s">
        <v>66</v>
      </c>
      <c r="C35" s="48">
        <v>-228777</v>
      </c>
      <c r="D35" s="49"/>
      <c r="E35" s="49"/>
      <c r="F35" s="49"/>
      <c r="G35" s="48">
        <f t="shared" si="0"/>
        <v>-228777</v>
      </c>
      <c r="H35" s="25"/>
    </row>
    <row r="36" spans="2:11">
      <c r="B36" s="38" t="s">
        <v>55</v>
      </c>
      <c r="C36" s="48">
        <v>-355004</v>
      </c>
      <c r="D36" s="49"/>
      <c r="E36" s="49">
        <v>37324</v>
      </c>
      <c r="F36" s="49">
        <v>79745</v>
      </c>
      <c r="G36" s="48">
        <f t="shared" si="0"/>
        <v>-237935</v>
      </c>
      <c r="H36" s="25"/>
    </row>
    <row r="37" spans="2:11">
      <c r="B37" s="38" t="s">
        <v>34</v>
      </c>
      <c r="C37" s="48">
        <v>-238942</v>
      </c>
      <c r="D37" s="49"/>
      <c r="E37" s="49"/>
      <c r="F37" s="49"/>
      <c r="G37" s="48">
        <f t="shared" si="0"/>
        <v>-238942</v>
      </c>
      <c r="H37" s="25"/>
    </row>
    <row r="38" spans="2:11">
      <c r="B38" s="38" t="s">
        <v>59</v>
      </c>
      <c r="C38" s="48">
        <v>-318086</v>
      </c>
      <c r="D38" s="49"/>
      <c r="E38" s="49"/>
      <c r="F38" s="49"/>
      <c r="G38" s="48">
        <f t="shared" si="0"/>
        <v>-318086</v>
      </c>
      <c r="H38" s="25"/>
    </row>
    <row r="39" spans="2:11">
      <c r="B39" s="38" t="s">
        <v>51</v>
      </c>
      <c r="C39" s="48">
        <v>-335524</v>
      </c>
      <c r="D39" s="49"/>
      <c r="E39" s="49"/>
      <c r="F39" s="49"/>
      <c r="G39" s="48">
        <f t="shared" si="0"/>
        <v>-335524</v>
      </c>
      <c r="H39" s="25"/>
    </row>
    <row r="40" spans="2:11">
      <c r="B40" s="38" t="s">
        <v>57</v>
      </c>
      <c r="C40" s="48">
        <v>-452336</v>
      </c>
      <c r="D40" s="49"/>
      <c r="E40" s="49"/>
      <c r="F40" s="49"/>
      <c r="G40" s="48">
        <f t="shared" si="0"/>
        <v>-452336</v>
      </c>
      <c r="H40" s="25"/>
    </row>
    <row r="41" spans="2:11">
      <c r="B41" s="38" t="s">
        <v>61</v>
      </c>
      <c r="C41" s="48">
        <v>-462155</v>
      </c>
      <c r="D41" s="49"/>
      <c r="E41" s="49"/>
      <c r="F41" s="49"/>
      <c r="G41" s="48">
        <f t="shared" si="0"/>
        <v>-462155</v>
      </c>
      <c r="H41" s="25"/>
    </row>
    <row r="42" spans="2:11">
      <c r="B42" s="38" t="s">
        <v>68</v>
      </c>
      <c r="C42" s="48">
        <v>-470352</v>
      </c>
      <c r="D42" s="49"/>
      <c r="E42" s="49"/>
      <c r="F42" s="49"/>
      <c r="G42" s="48">
        <f t="shared" si="0"/>
        <v>-470352</v>
      </c>
      <c r="H42" s="25"/>
    </row>
    <row r="43" spans="2:11">
      <c r="B43" s="38" t="s">
        <v>46</v>
      </c>
      <c r="C43" s="48">
        <v>-565246</v>
      </c>
      <c r="D43" s="49"/>
      <c r="E43" s="49"/>
      <c r="F43" s="49"/>
      <c r="G43" s="48">
        <f t="shared" si="0"/>
        <v>-565246</v>
      </c>
      <c r="H43" s="25"/>
    </row>
    <row r="44" spans="2:11">
      <c r="B44" s="38" t="s">
        <v>52</v>
      </c>
      <c r="C44" s="48">
        <v>-716584</v>
      </c>
      <c r="D44" s="49"/>
      <c r="E44" s="49">
        <v>72522</v>
      </c>
      <c r="F44" s="49">
        <v>53371</v>
      </c>
      <c r="G44" s="48">
        <f t="shared" si="0"/>
        <v>-590691</v>
      </c>
      <c r="H44" s="25"/>
      <c r="K44" s="25"/>
    </row>
    <row r="45" spans="2:11">
      <c r="B45" s="38" t="s">
        <v>58</v>
      </c>
      <c r="C45" s="48">
        <v>-665008</v>
      </c>
      <c r="D45" s="49"/>
      <c r="E45" s="49"/>
      <c r="F45" s="49"/>
      <c r="G45" s="48">
        <f t="shared" si="0"/>
        <v>-665008</v>
      </c>
      <c r="H45" s="25"/>
    </row>
    <row r="46" spans="2:11">
      <c r="B46" s="38" t="s">
        <v>50</v>
      </c>
      <c r="C46" s="48">
        <v>-684476</v>
      </c>
      <c r="D46" s="49"/>
      <c r="E46" s="49"/>
      <c r="F46" s="49"/>
      <c r="G46" s="48">
        <f t="shared" si="0"/>
        <v>-684476</v>
      </c>
      <c r="H46" s="25"/>
    </row>
    <row r="47" spans="2:11">
      <c r="B47" s="38" t="s">
        <v>73</v>
      </c>
      <c r="C47" s="38">
        <v>-930180</v>
      </c>
      <c r="D47" s="38"/>
      <c r="E47" s="38"/>
      <c r="F47" s="38"/>
      <c r="G47" s="48">
        <f t="shared" si="0"/>
        <v>-930180</v>
      </c>
      <c r="H47" s="25"/>
    </row>
    <row r="48" spans="2:11">
      <c r="B48" s="38" t="s">
        <v>43</v>
      </c>
      <c r="C48" s="48">
        <v>-973522</v>
      </c>
      <c r="D48" s="49"/>
      <c r="E48" s="49"/>
      <c r="F48" s="49"/>
      <c r="G48" s="48">
        <f t="shared" si="0"/>
        <v>-973522</v>
      </c>
      <c r="H48" s="25"/>
    </row>
    <row r="49" spans="2:11">
      <c r="B49" s="38" t="s">
        <v>32</v>
      </c>
      <c r="C49" s="48">
        <v>-1389363</v>
      </c>
      <c r="D49" s="49"/>
      <c r="E49" s="49">
        <v>13943</v>
      </c>
      <c r="F49" s="49"/>
      <c r="G49" s="48">
        <f t="shared" si="0"/>
        <v>-1375420</v>
      </c>
      <c r="H49" s="25"/>
    </row>
    <row r="50" spans="2:11">
      <c r="B50" s="38" t="s">
        <v>99</v>
      </c>
      <c r="C50" s="48">
        <v>-1417161</v>
      </c>
      <c r="D50" s="49"/>
      <c r="E50" s="49"/>
      <c r="F50" s="49"/>
      <c r="G50" s="48">
        <f t="shared" si="0"/>
        <v>-1417161</v>
      </c>
      <c r="H50" s="25"/>
    </row>
    <row r="51" spans="2:11">
      <c r="B51" s="38" t="s">
        <v>63</v>
      </c>
      <c r="C51" s="48">
        <v>-1943017</v>
      </c>
      <c r="D51" s="59"/>
      <c r="E51" s="49">
        <v>11065</v>
      </c>
      <c r="F51" s="59"/>
      <c r="G51" s="48">
        <f t="shared" si="0"/>
        <v>-1931952</v>
      </c>
      <c r="H51" s="25"/>
    </row>
    <row r="52" spans="2:11">
      <c r="B52" s="38" t="s">
        <v>74</v>
      </c>
      <c r="C52" s="58">
        <v>-2302644</v>
      </c>
      <c r="D52" s="58"/>
      <c r="E52" s="58">
        <v>63783</v>
      </c>
      <c r="F52" s="58">
        <v>93945</v>
      </c>
      <c r="G52" s="62">
        <f t="shared" si="0"/>
        <v>-2144916</v>
      </c>
      <c r="H52" s="25"/>
    </row>
    <row r="53" spans="2:11">
      <c r="B53" s="38" t="s">
        <v>72</v>
      </c>
      <c r="C53" s="38">
        <v>-5250242</v>
      </c>
      <c r="D53" s="60"/>
      <c r="E53" s="38">
        <v>47098</v>
      </c>
      <c r="F53" s="61">
        <v>66807</v>
      </c>
      <c r="G53" s="48">
        <f t="shared" si="0"/>
        <v>-5136337</v>
      </c>
      <c r="H53" s="25"/>
    </row>
    <row r="54" spans="2:11">
      <c r="B54" s="57" t="s">
        <v>89</v>
      </c>
      <c r="C54" s="37"/>
      <c r="D54" s="41"/>
      <c r="E54" s="37"/>
      <c r="F54" s="41"/>
      <c r="G54" s="37"/>
      <c r="H54" s="55"/>
      <c r="K54" s="25"/>
    </row>
    <row r="55" spans="2:11">
      <c r="B55" s="56" t="s">
        <v>95</v>
      </c>
      <c r="C55" s="35">
        <f>SUM(C1:C54)</f>
        <v>85283101</v>
      </c>
      <c r="D55" s="35">
        <f>SUM(D1:D54)</f>
        <v>573</v>
      </c>
      <c r="E55" s="35">
        <f>SUM(E1:E54)</f>
        <v>939597</v>
      </c>
      <c r="F55" s="35">
        <f>SUM(F1:F54)</f>
        <v>5197211</v>
      </c>
      <c r="G55" s="35">
        <f>SUM(G1:G54)</f>
        <v>91420482</v>
      </c>
    </row>
    <row r="56" spans="2:11">
      <c r="B56" s="38" t="s">
        <v>96</v>
      </c>
      <c r="C56" s="37"/>
      <c r="D56" s="37"/>
      <c r="E56" s="37"/>
      <c r="F56" s="37"/>
      <c r="G56" s="37">
        <v>186058000</v>
      </c>
    </row>
    <row r="57" spans="2:11">
      <c r="B57" s="40" t="s">
        <v>97</v>
      </c>
      <c r="C57" s="35">
        <f>SUM(C56:C56)</f>
        <v>0</v>
      </c>
      <c r="D57" s="35">
        <f>SUM(D56:D56)</f>
        <v>0</v>
      </c>
      <c r="E57" s="35">
        <f>SUM(E56:E56)</f>
        <v>0</v>
      </c>
      <c r="F57" s="35">
        <f>SUM(F56:F56)</f>
        <v>0</v>
      </c>
      <c r="G57" s="35">
        <f>SUM(G55:G56)</f>
        <v>277478482</v>
      </c>
    </row>
  </sheetData>
  <autoFilter ref="B5:G49" xr:uid="{9D6E12B6-8C86-4593-A5C5-62E355A83E3D}">
    <sortState xmlns:xlrd2="http://schemas.microsoft.com/office/spreadsheetml/2017/richdata2" ref="B6:G54">
      <sortCondition descending="1" ref="G5:G49"/>
    </sortState>
  </autoFilter>
  <mergeCells count="1">
    <mergeCell ref="B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60"/>
  <sheetViews>
    <sheetView workbookViewId="0">
      <selection activeCell="E58" sqref="E58"/>
    </sheetView>
  </sheetViews>
  <sheetFormatPr baseColWidth="10" defaultColWidth="11.42578125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94" t="s">
        <v>100</v>
      </c>
      <c r="C2" s="94"/>
      <c r="D2" s="94"/>
      <c r="E2" s="94"/>
      <c r="F2" s="94"/>
      <c r="G2" s="94"/>
    </row>
    <row r="3" spans="2:8" ht="15" customHeight="1">
      <c r="B3" s="94"/>
      <c r="C3" s="94"/>
      <c r="D3" s="94"/>
      <c r="E3" s="94"/>
      <c r="F3" s="94"/>
      <c r="G3" s="94"/>
    </row>
    <row r="4" spans="2:8">
      <c r="B4" s="46" t="s">
        <v>82</v>
      </c>
    </row>
    <row r="5" spans="2:8">
      <c r="B5" s="45" t="s">
        <v>83</v>
      </c>
      <c r="C5" s="43" t="s">
        <v>84</v>
      </c>
      <c r="D5" s="44" t="s">
        <v>85</v>
      </c>
      <c r="E5" s="44" t="s">
        <v>86</v>
      </c>
      <c r="F5" s="44" t="s">
        <v>87</v>
      </c>
      <c r="G5" s="43" t="s">
        <v>88</v>
      </c>
    </row>
    <row r="6" spans="2:8">
      <c r="B6" s="38" t="s">
        <v>24</v>
      </c>
      <c r="C6" s="48">
        <v>4442546</v>
      </c>
      <c r="D6" s="49"/>
      <c r="E6" s="49">
        <v>13158</v>
      </c>
      <c r="F6" s="49">
        <v>49718</v>
      </c>
      <c r="G6" s="48">
        <f>SUM(C6:F6)</f>
        <v>4505422</v>
      </c>
      <c r="H6" s="25"/>
    </row>
    <row r="7" spans="2:8">
      <c r="B7" s="38" t="s">
        <v>101</v>
      </c>
      <c r="C7" s="48">
        <v>-15575</v>
      </c>
      <c r="D7" s="49"/>
      <c r="E7" s="49"/>
      <c r="F7" s="49"/>
      <c r="G7" s="48">
        <f t="shared" ref="G7:G43" si="0">SUM(C7:F7)</f>
        <v>-15575</v>
      </c>
      <c r="H7" s="25"/>
    </row>
    <row r="8" spans="2:8">
      <c r="B8" s="38" t="s">
        <v>25</v>
      </c>
      <c r="C8" s="48">
        <v>-1536020</v>
      </c>
      <c r="D8" s="49"/>
      <c r="E8" s="49">
        <v>215463</v>
      </c>
      <c r="F8" s="49">
        <v>386231</v>
      </c>
      <c r="G8" s="48">
        <f t="shared" si="0"/>
        <v>-934326</v>
      </c>
      <c r="H8" s="25"/>
    </row>
    <row r="9" spans="2:8">
      <c r="B9" s="38" t="s">
        <v>27</v>
      </c>
      <c r="C9" s="48">
        <v>3077241</v>
      </c>
      <c r="D9" s="49"/>
      <c r="E9" s="49"/>
      <c r="F9" s="49"/>
      <c r="G9" s="48">
        <f t="shared" si="0"/>
        <v>3077241</v>
      </c>
      <c r="H9" s="25"/>
    </row>
    <row r="10" spans="2:8">
      <c r="B10" s="38" t="s">
        <v>102</v>
      </c>
      <c r="C10" s="48">
        <v>-243674</v>
      </c>
      <c r="D10" s="49"/>
      <c r="E10" s="49">
        <v>-4597</v>
      </c>
      <c r="F10" s="49"/>
      <c r="G10" s="48">
        <f t="shared" si="0"/>
        <v>-248271</v>
      </c>
      <c r="H10" s="25"/>
    </row>
    <row r="11" spans="2:8">
      <c r="B11" s="38" t="str">
        <f>'[1]Rapportering av betalinger'!$A$13</f>
        <v>Chrysaor Norge AS</v>
      </c>
      <c r="C11" s="48">
        <v>-124617</v>
      </c>
      <c r="D11" s="49"/>
      <c r="E11" s="49"/>
      <c r="F11" s="49"/>
      <c r="G11" s="48">
        <f t="shared" si="0"/>
        <v>-124617</v>
      </c>
      <c r="H11" s="25"/>
    </row>
    <row r="12" spans="2:8">
      <c r="B12" s="38" t="s">
        <v>30</v>
      </c>
      <c r="C12" s="48">
        <v>-139405</v>
      </c>
      <c r="D12" s="49"/>
      <c r="E12" s="49"/>
      <c r="F12" s="49"/>
      <c r="G12" s="48">
        <f t="shared" si="0"/>
        <v>-139405</v>
      </c>
      <c r="H12" s="25"/>
    </row>
    <row r="13" spans="2:8">
      <c r="B13" s="38" t="s">
        <v>31</v>
      </c>
      <c r="C13" s="48">
        <v>3859667</v>
      </c>
      <c r="D13" s="49"/>
      <c r="E13" s="49">
        <v>68523</v>
      </c>
      <c r="F13" s="49">
        <v>459438</v>
      </c>
      <c r="G13" s="48">
        <f t="shared" si="0"/>
        <v>4387628</v>
      </c>
      <c r="H13" s="25"/>
    </row>
    <row r="14" spans="2:8">
      <c r="B14" s="38" t="s">
        <v>32</v>
      </c>
      <c r="C14" s="48">
        <v>-1515158</v>
      </c>
      <c r="D14" s="49"/>
      <c r="E14" s="49">
        <v>36777</v>
      </c>
      <c r="F14" s="49"/>
      <c r="G14" s="48">
        <f t="shared" si="0"/>
        <v>-1478381</v>
      </c>
      <c r="H14" s="25"/>
    </row>
    <row r="15" spans="2:8">
      <c r="B15" s="38" t="s">
        <v>103</v>
      </c>
      <c r="C15" s="48">
        <v>-508478</v>
      </c>
      <c r="D15" s="49"/>
      <c r="E15" s="49"/>
      <c r="F15" s="49"/>
      <c r="G15" s="48">
        <f t="shared" si="0"/>
        <v>-508478</v>
      </c>
      <c r="H15" s="25"/>
    </row>
    <row r="16" spans="2:8">
      <c r="B16" s="38" t="s">
        <v>104</v>
      </c>
      <c r="C16" s="48">
        <v>426955</v>
      </c>
      <c r="D16" s="49"/>
      <c r="E16" s="49"/>
      <c r="F16" s="49"/>
      <c r="G16" s="48">
        <f t="shared" si="0"/>
        <v>426955</v>
      </c>
      <c r="H16" s="25"/>
    </row>
    <row r="17" spans="2:8">
      <c r="B17" s="38" t="s">
        <v>105</v>
      </c>
      <c r="C17" s="48">
        <v>-35238</v>
      </c>
      <c r="D17" s="49"/>
      <c r="E17" s="49"/>
      <c r="F17" s="49"/>
      <c r="G17" s="48">
        <f t="shared" si="0"/>
        <v>-35238</v>
      </c>
      <c r="H17" s="25"/>
    </row>
    <row r="18" spans="2:8">
      <c r="B18" s="38" t="s">
        <v>106</v>
      </c>
      <c r="C18" s="48">
        <v>-542767</v>
      </c>
      <c r="D18" s="49"/>
      <c r="E18" s="49"/>
      <c r="F18" s="49"/>
      <c r="G18" s="48">
        <f t="shared" si="0"/>
        <v>-542767</v>
      </c>
      <c r="H18" s="25"/>
    </row>
    <row r="19" spans="2:8">
      <c r="B19" s="38" t="s">
        <v>33</v>
      </c>
      <c r="C19" s="48">
        <v>24422319</v>
      </c>
      <c r="D19" s="49"/>
      <c r="E19" s="49">
        <v>699966</v>
      </c>
      <c r="F19" s="49">
        <v>4278212</v>
      </c>
      <c r="G19" s="48">
        <f t="shared" si="0"/>
        <v>29400497</v>
      </c>
      <c r="H19" s="25"/>
    </row>
    <row r="20" spans="2:8">
      <c r="B20" s="38" t="s">
        <v>107</v>
      </c>
      <c r="C20" s="48">
        <v>-5243548</v>
      </c>
      <c r="D20" s="49"/>
      <c r="E20" s="49"/>
      <c r="F20" s="49"/>
      <c r="G20" s="48">
        <f t="shared" si="0"/>
        <v>-5243548</v>
      </c>
      <c r="H20" s="25"/>
    </row>
    <row r="21" spans="2:8">
      <c r="B21" s="38" t="s">
        <v>38</v>
      </c>
      <c r="C21" s="48">
        <v>-1860</v>
      </c>
      <c r="D21" s="49"/>
      <c r="E21" s="49"/>
      <c r="F21" s="49"/>
      <c r="G21" s="48">
        <f t="shared" si="0"/>
        <v>-1860</v>
      </c>
      <c r="H21" s="25"/>
    </row>
    <row r="22" spans="2:8">
      <c r="B22" s="38" t="s">
        <v>108</v>
      </c>
      <c r="C22" s="48">
        <v>-639263</v>
      </c>
      <c r="D22" s="49"/>
      <c r="E22" s="49"/>
      <c r="F22" s="49"/>
      <c r="G22" s="48">
        <f t="shared" si="0"/>
        <v>-639263</v>
      </c>
      <c r="H22" s="25"/>
    </row>
    <row r="23" spans="2:8">
      <c r="B23" s="38" t="s">
        <v>39</v>
      </c>
      <c r="C23" s="48">
        <v>329090</v>
      </c>
      <c r="D23" s="49"/>
      <c r="E23" s="49">
        <v>2069</v>
      </c>
      <c r="F23" s="49"/>
      <c r="G23" s="48">
        <f t="shared" si="0"/>
        <v>331159</v>
      </c>
      <c r="H23" s="25"/>
    </row>
    <row r="24" spans="2:8">
      <c r="B24" s="38" t="s">
        <v>41</v>
      </c>
      <c r="C24" s="48">
        <v>-237979</v>
      </c>
      <c r="D24" s="49"/>
      <c r="E24" s="49"/>
      <c r="F24" s="49"/>
      <c r="G24" s="48">
        <f t="shared" si="0"/>
        <v>-237979</v>
      </c>
      <c r="H24" s="25"/>
    </row>
    <row r="25" spans="2:8">
      <c r="B25" s="38" t="s">
        <v>43</v>
      </c>
      <c r="C25" s="48">
        <v>-816449</v>
      </c>
      <c r="D25" s="49"/>
      <c r="E25" s="49"/>
      <c r="F25" s="49"/>
      <c r="G25" s="48">
        <f t="shared" si="0"/>
        <v>-816449</v>
      </c>
      <c r="H25" s="25"/>
    </row>
    <row r="26" spans="2:8">
      <c r="B26" s="38" t="s">
        <v>44</v>
      </c>
      <c r="C26" s="48">
        <v>-167716</v>
      </c>
      <c r="D26" s="49"/>
      <c r="E26" s="49"/>
      <c r="F26" s="49"/>
      <c r="G26" s="48">
        <f t="shared" si="0"/>
        <v>-167716</v>
      </c>
      <c r="H26" s="25"/>
    </row>
    <row r="27" spans="2:8">
      <c r="B27" s="38" t="s">
        <v>109</v>
      </c>
      <c r="C27" s="48">
        <v>-2204</v>
      </c>
      <c r="D27" s="49"/>
      <c r="E27" s="49"/>
      <c r="F27" s="49"/>
      <c r="G27" s="48">
        <f t="shared" si="0"/>
        <v>-2204</v>
      </c>
      <c r="H27" s="25"/>
    </row>
    <row r="28" spans="2:8">
      <c r="B28" s="38" t="s">
        <v>47</v>
      </c>
      <c r="C28" s="48">
        <v>-108987</v>
      </c>
      <c r="D28" s="49"/>
      <c r="E28" s="49"/>
      <c r="F28" s="49"/>
      <c r="G28" s="48">
        <f t="shared" si="0"/>
        <v>-108987</v>
      </c>
      <c r="H28" s="25"/>
    </row>
    <row r="29" spans="2:8">
      <c r="B29" s="38" t="s">
        <v>48</v>
      </c>
      <c r="C29" s="48">
        <v>4065934</v>
      </c>
      <c r="D29" s="49"/>
      <c r="E29" s="49">
        <v>168913</v>
      </c>
      <c r="F29" s="49">
        <v>105862</v>
      </c>
      <c r="G29" s="48">
        <f t="shared" si="0"/>
        <v>4340709</v>
      </c>
      <c r="H29" s="25"/>
    </row>
    <row r="30" spans="2:8">
      <c r="B30" s="38" t="s">
        <v>49</v>
      </c>
      <c r="C30" s="48">
        <v>-73634</v>
      </c>
      <c r="D30" s="49"/>
      <c r="E30" s="49"/>
      <c r="F30" s="49"/>
      <c r="G30" s="48">
        <f t="shared" si="0"/>
        <v>-73634</v>
      </c>
      <c r="H30" s="25"/>
    </row>
    <row r="31" spans="2:8">
      <c r="B31" s="38" t="s">
        <v>50</v>
      </c>
      <c r="C31" s="48">
        <v>-304434</v>
      </c>
      <c r="D31" s="49"/>
      <c r="E31" s="49"/>
      <c r="F31" s="49"/>
      <c r="G31" s="48">
        <f t="shared" si="0"/>
        <v>-304434</v>
      </c>
      <c r="H31" s="25"/>
    </row>
    <row r="32" spans="2:8">
      <c r="B32" s="38" t="s">
        <v>110</v>
      </c>
      <c r="C32" s="48">
        <v>-66132</v>
      </c>
      <c r="D32" s="49"/>
      <c r="E32" s="49"/>
      <c r="F32" s="49"/>
      <c r="G32" s="48">
        <f t="shared" si="0"/>
        <v>-66132</v>
      </c>
      <c r="H32" s="25"/>
    </row>
    <row r="33" spans="2:8">
      <c r="B33" s="38" t="s">
        <v>51</v>
      </c>
      <c r="C33" s="48">
        <v>-615837</v>
      </c>
      <c r="D33" s="49"/>
      <c r="E33" s="49">
        <v>-1611</v>
      </c>
      <c r="F33" s="49"/>
      <c r="G33" s="48">
        <f t="shared" si="0"/>
        <v>-617448</v>
      </c>
      <c r="H33" s="25"/>
    </row>
    <row r="34" spans="2:8">
      <c r="B34" s="38" t="s">
        <v>111</v>
      </c>
      <c r="C34" s="48">
        <v>-6914</v>
      </c>
      <c r="D34" s="49"/>
      <c r="E34" s="49"/>
      <c r="F34" s="49"/>
      <c r="G34" s="48">
        <f t="shared" si="0"/>
        <v>-6914</v>
      </c>
      <c r="H34" s="25"/>
    </row>
    <row r="35" spans="2:8">
      <c r="B35" s="38" t="s">
        <v>52</v>
      </c>
      <c r="C35" s="48">
        <v>-313156</v>
      </c>
      <c r="D35" s="49"/>
      <c r="E35" s="49">
        <v>57768</v>
      </c>
      <c r="F35" s="49">
        <v>53755</v>
      </c>
      <c r="G35" s="48">
        <f t="shared" si="0"/>
        <v>-201633</v>
      </c>
      <c r="H35" s="25"/>
    </row>
    <row r="36" spans="2:8">
      <c r="B36" s="38" t="s">
        <v>53</v>
      </c>
      <c r="C36" s="48">
        <v>116690</v>
      </c>
      <c r="D36" s="49"/>
      <c r="E36" s="49"/>
      <c r="F36" s="49"/>
      <c r="G36" s="48">
        <f t="shared" si="0"/>
        <v>116690</v>
      </c>
      <c r="H36" s="25"/>
    </row>
    <row r="37" spans="2:8">
      <c r="B37" s="38" t="s">
        <v>54</v>
      </c>
      <c r="C37" s="48">
        <v>162896</v>
      </c>
      <c r="D37" s="49"/>
      <c r="E37" s="49"/>
      <c r="F37" s="49"/>
      <c r="G37" s="48">
        <f t="shared" si="0"/>
        <v>162896</v>
      </c>
      <c r="H37" s="25"/>
    </row>
    <row r="38" spans="2:8">
      <c r="B38" s="38" t="s">
        <v>55</v>
      </c>
      <c r="C38" s="48">
        <v>-165807</v>
      </c>
      <c r="D38" s="49"/>
      <c r="E38" s="49">
        <v>25064</v>
      </c>
      <c r="F38" s="49">
        <v>73161</v>
      </c>
      <c r="G38" s="48">
        <f t="shared" si="0"/>
        <v>-67582</v>
      </c>
      <c r="H38" s="25"/>
    </row>
    <row r="39" spans="2:8">
      <c r="B39" s="38" t="s">
        <v>56</v>
      </c>
      <c r="C39" s="48">
        <v>651690</v>
      </c>
      <c r="D39" s="49"/>
      <c r="E39" s="49">
        <v>32411</v>
      </c>
      <c r="F39" s="49"/>
      <c r="G39" s="48">
        <f t="shared" si="0"/>
        <v>684101</v>
      </c>
      <c r="H39" s="25"/>
    </row>
    <row r="40" spans="2:8">
      <c r="B40" s="38" t="s">
        <v>57</v>
      </c>
      <c r="C40" s="48">
        <v>-285591</v>
      </c>
      <c r="D40" s="49"/>
      <c r="E40" s="49"/>
      <c r="F40" s="49"/>
      <c r="G40" s="48">
        <f t="shared" si="0"/>
        <v>-285591</v>
      </c>
      <c r="H40" s="25"/>
    </row>
    <row r="41" spans="2:8">
      <c r="B41" s="38" t="s">
        <v>58</v>
      </c>
      <c r="C41" s="48">
        <v>-449568</v>
      </c>
      <c r="D41" s="49"/>
      <c r="E41" s="49"/>
      <c r="F41" s="49"/>
      <c r="G41" s="48">
        <f t="shared" si="0"/>
        <v>-449568</v>
      </c>
      <c r="H41" s="25"/>
    </row>
    <row r="42" spans="2:8">
      <c r="B42" s="38" t="s">
        <v>112</v>
      </c>
      <c r="C42" s="48">
        <v>-145554</v>
      </c>
      <c r="D42" s="49"/>
      <c r="E42" s="49"/>
      <c r="F42" s="49"/>
      <c r="G42" s="48">
        <f t="shared" si="0"/>
        <v>-145554</v>
      </c>
      <c r="H42" s="25"/>
    </row>
    <row r="43" spans="2:8">
      <c r="B43" s="38" t="s">
        <v>113</v>
      </c>
      <c r="C43" s="48">
        <v>-754099</v>
      </c>
      <c r="D43" s="49">
        <v>597</v>
      </c>
      <c r="E43" s="49"/>
      <c r="F43" s="49"/>
      <c r="G43" s="48">
        <f t="shared" si="0"/>
        <v>-753502</v>
      </c>
      <c r="H43" s="25"/>
    </row>
    <row r="44" spans="2:8">
      <c r="B44" s="38" t="s">
        <v>63</v>
      </c>
      <c r="C44" s="48">
        <v>-1051129</v>
      </c>
      <c r="D44" s="49"/>
      <c r="E44" s="49">
        <v>11065</v>
      </c>
      <c r="F44" s="49">
        <v>11100</v>
      </c>
      <c r="G44" s="48">
        <f t="shared" ref="G44:G55" si="1">SUM(C44:F44)</f>
        <v>-1028964</v>
      </c>
      <c r="H44" s="25"/>
    </row>
    <row r="45" spans="2:8">
      <c r="B45" s="38" t="s">
        <v>64</v>
      </c>
      <c r="C45" s="48">
        <v>-68397</v>
      </c>
      <c r="D45" s="49"/>
      <c r="E45" s="49"/>
      <c r="F45" s="49"/>
      <c r="G45" s="48">
        <f t="shared" si="1"/>
        <v>-68397</v>
      </c>
      <c r="H45" s="25"/>
    </row>
    <row r="46" spans="2:8">
      <c r="B46" s="38" t="s">
        <v>65</v>
      </c>
      <c r="C46" s="48">
        <v>811874</v>
      </c>
      <c r="D46" s="49"/>
      <c r="E46" s="49"/>
      <c r="F46" s="49"/>
      <c r="G46" s="48">
        <f t="shared" si="1"/>
        <v>811874</v>
      </c>
      <c r="H46" s="25"/>
    </row>
    <row r="47" spans="2:8">
      <c r="B47" s="38" t="s">
        <v>114</v>
      </c>
      <c r="C47" s="48">
        <v>-128222</v>
      </c>
      <c r="D47" s="49"/>
      <c r="E47" s="49"/>
      <c r="F47" s="49"/>
      <c r="G47" s="48">
        <f t="shared" si="1"/>
        <v>-128222</v>
      </c>
      <c r="H47" s="25"/>
    </row>
    <row r="48" spans="2:8">
      <c r="B48" s="38" t="s">
        <v>66</v>
      </c>
      <c r="C48" s="48">
        <v>-45698</v>
      </c>
      <c r="D48" s="49"/>
      <c r="E48" s="49"/>
      <c r="F48" s="49"/>
      <c r="G48" s="48">
        <f t="shared" si="1"/>
        <v>-45698</v>
      </c>
      <c r="H48" s="25"/>
    </row>
    <row r="49" spans="2:11">
      <c r="B49" s="38" t="s">
        <v>67</v>
      </c>
      <c r="C49" s="48">
        <v>495886</v>
      </c>
      <c r="D49" s="49"/>
      <c r="E49" s="49">
        <v>5438</v>
      </c>
      <c r="F49" s="49"/>
      <c r="G49" s="48">
        <f t="shared" si="1"/>
        <v>501324</v>
      </c>
      <c r="H49" s="25"/>
    </row>
    <row r="50" spans="2:11">
      <c r="B50" s="38" t="s">
        <v>68</v>
      </c>
      <c r="C50" s="48">
        <v>-334244</v>
      </c>
      <c r="D50" s="49"/>
      <c r="E50" s="49"/>
      <c r="F50" s="49"/>
      <c r="G50" s="48">
        <f t="shared" si="1"/>
        <v>-334244</v>
      </c>
      <c r="H50" s="25"/>
    </row>
    <row r="51" spans="2:11">
      <c r="B51" s="38" t="s">
        <v>69</v>
      </c>
      <c r="C51" s="48">
        <v>1244199</v>
      </c>
      <c r="D51" s="49"/>
      <c r="E51" s="49">
        <v>5661</v>
      </c>
      <c r="F51" s="49"/>
      <c r="G51" s="48">
        <f t="shared" si="1"/>
        <v>1249860</v>
      </c>
      <c r="H51" s="25"/>
    </row>
    <row r="52" spans="2:11">
      <c r="B52" s="38" t="s">
        <v>115</v>
      </c>
      <c r="C52" s="48">
        <v>4269792</v>
      </c>
      <c r="D52" s="49"/>
      <c r="E52" s="49">
        <v>-17759</v>
      </c>
      <c r="F52" s="49"/>
      <c r="G52" s="48">
        <f t="shared" si="1"/>
        <v>4252033</v>
      </c>
      <c r="H52" s="25"/>
    </row>
    <row r="53" spans="2:11">
      <c r="B53" s="38" t="s">
        <v>72</v>
      </c>
      <c r="C53" s="48">
        <v>3738988</v>
      </c>
      <c r="D53" s="49"/>
      <c r="E53" s="49">
        <v>28549</v>
      </c>
      <c r="F53" s="49">
        <v>93468</v>
      </c>
      <c r="G53" s="48">
        <f t="shared" si="1"/>
        <v>3861005</v>
      </c>
      <c r="H53" s="25"/>
    </row>
    <row r="54" spans="2:11">
      <c r="B54" s="38" t="s">
        <v>73</v>
      </c>
      <c r="C54" s="48">
        <v>-775805</v>
      </c>
      <c r="D54" s="49"/>
      <c r="E54" s="49">
        <v>7956</v>
      </c>
      <c r="F54" s="49"/>
      <c r="G54" s="48">
        <f t="shared" si="1"/>
        <v>-767849</v>
      </c>
      <c r="H54" s="25"/>
      <c r="J54" s="25"/>
    </row>
    <row r="55" spans="2:11">
      <c r="B55" s="38" t="s">
        <v>116</v>
      </c>
      <c r="C55" s="48">
        <v>-5832911</v>
      </c>
      <c r="D55" s="49"/>
      <c r="E55" s="49">
        <v>62821</v>
      </c>
      <c r="F55" s="49">
        <v>90701</v>
      </c>
      <c r="G55" s="48">
        <f t="shared" si="1"/>
        <v>-5679389</v>
      </c>
      <c r="H55" s="25"/>
    </row>
    <row r="56" spans="2:11">
      <c r="B56" s="40" t="s">
        <v>95</v>
      </c>
      <c r="C56" s="35">
        <f>SUM(C6:C55)</f>
        <v>28819697</v>
      </c>
      <c r="D56" s="39">
        <f>SUM(D6:D55)</f>
        <v>597</v>
      </c>
      <c r="E56" s="35">
        <f>SUM(E6:E55)</f>
        <v>1417635</v>
      </c>
      <c r="F56" s="39">
        <f>SUM(F6:F55)</f>
        <v>5601646</v>
      </c>
      <c r="G56" s="35">
        <f>SUM(G6:G55)</f>
        <v>35839575</v>
      </c>
    </row>
    <row r="57" spans="2:11">
      <c r="B57" s="42" t="s">
        <v>89</v>
      </c>
      <c r="C57" s="37"/>
      <c r="D57" s="41"/>
      <c r="E57" s="37"/>
      <c r="F57" s="41"/>
      <c r="G57" s="37"/>
    </row>
    <row r="58" spans="2:11">
      <c r="B58" s="40" t="s">
        <v>97</v>
      </c>
      <c r="C58" s="35"/>
      <c r="D58" s="39">
        <f>SUM(D56:D57)</f>
        <v>597</v>
      </c>
      <c r="E58" s="39">
        <f>SUM(E56:E57)</f>
        <v>1417635</v>
      </c>
      <c r="F58" s="39">
        <f>SUM(F56:F57)</f>
        <v>5601646</v>
      </c>
      <c r="G58" s="35">
        <f>SUM(G56+D57)</f>
        <v>35839575</v>
      </c>
    </row>
    <row r="59" spans="2:11">
      <c r="B59" s="38" t="s">
        <v>96</v>
      </c>
      <c r="C59" s="37"/>
      <c r="D59" s="50"/>
      <c r="E59" s="37"/>
      <c r="F59" s="51"/>
      <c r="G59" s="37">
        <v>58711000</v>
      </c>
    </row>
    <row r="60" spans="2:11">
      <c r="B60" s="36" t="s">
        <v>95</v>
      </c>
      <c r="C60" s="52"/>
      <c r="D60" s="53"/>
      <c r="E60" s="52"/>
      <c r="F60" s="53"/>
      <c r="G60" s="35">
        <f>SUM(G58:G59)</f>
        <v>94550575</v>
      </c>
      <c r="K60" s="25"/>
    </row>
  </sheetData>
  <mergeCells count="1">
    <mergeCell ref="B2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Fig-data</vt:lpstr>
      <vt:lpstr>2024</vt:lpstr>
      <vt:lpstr>2023</vt:lpstr>
      <vt:lpstr>2022</vt:lpstr>
      <vt:lpstr>2021</vt:lpstr>
      <vt:lpstr>2020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Tommy Skatvedt</cp:lastModifiedBy>
  <cp:revision/>
  <dcterms:created xsi:type="dcterms:W3CDTF">2011-06-06T20:00:18Z</dcterms:created>
  <dcterms:modified xsi:type="dcterms:W3CDTF">2025-10-13T10:36:49Z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  <property fmtid="{D5CDD505-2E9C-101B-9397-08002B2CF9AE}" pid="3" name="MSIP_Label_3c53eb79-5405-4fab-85ab-e0d3e25d92cd_Enabled">
    <vt:lpwstr>true</vt:lpwstr>
  </property>
  <property fmtid="{D5CDD505-2E9C-101B-9397-08002B2CF9AE}" pid="4" name="MSIP_Label_3c53eb79-5405-4fab-85ab-e0d3e25d92cd_SetDate">
    <vt:lpwstr>2023-12-06T16:03:15Z</vt:lpwstr>
  </property>
  <property fmtid="{D5CDD505-2E9C-101B-9397-08002B2CF9AE}" pid="5" name="MSIP_Label_3c53eb79-5405-4fab-85ab-e0d3e25d92cd_Method">
    <vt:lpwstr>Standard</vt:lpwstr>
  </property>
  <property fmtid="{D5CDD505-2E9C-101B-9397-08002B2CF9AE}" pid="6" name="MSIP_Label_3c53eb79-5405-4fab-85ab-e0d3e25d92cd_Name">
    <vt:lpwstr>Intern (OED)</vt:lpwstr>
  </property>
  <property fmtid="{D5CDD505-2E9C-101B-9397-08002B2CF9AE}" pid="7" name="MSIP_Label_3c53eb79-5405-4fab-85ab-e0d3e25d92cd_SiteId">
    <vt:lpwstr>f696e186-1c3b-44cd-bf76-5ace0e7007bd</vt:lpwstr>
  </property>
  <property fmtid="{D5CDD505-2E9C-101B-9397-08002B2CF9AE}" pid="8" name="MSIP_Label_3c53eb79-5405-4fab-85ab-e0d3e25d92cd_ActionId">
    <vt:lpwstr>d2729cb5-2b61-404e-9d75-00da3fb9096a</vt:lpwstr>
  </property>
  <property fmtid="{D5CDD505-2E9C-101B-9397-08002B2CF9AE}" pid="9" name="MSIP_Label_3c53eb79-5405-4fab-85ab-e0d3e25d92cd_ContentBits">
    <vt:lpwstr>0</vt:lpwstr>
  </property>
</Properties>
</file>